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06.ch\MIT\VetschB\Desktop\"/>
    </mc:Choice>
  </mc:AlternateContent>
  <bookViews>
    <workbookView xWindow="120" yWindow="45" windowWidth="28680" windowHeight="13350"/>
  </bookViews>
  <sheets>
    <sheet name="Tabelle1" sheetId="1" r:id="rId1"/>
    <sheet name="Tabelle2" sheetId="3" state="hidden" r:id="rId2"/>
  </sheets>
  <definedNames>
    <definedName name="_xlnm.Print_Area" localSheetId="0">Tabelle1!$A$1:$J$27</definedName>
  </definedNames>
  <calcPr calcId="162913"/>
</workbook>
</file>

<file path=xl/calcChain.xml><?xml version="1.0" encoding="utf-8"?>
<calcChain xmlns="http://schemas.openxmlformats.org/spreadsheetml/2006/main">
  <c r="J12" i="1" l="1"/>
  <c r="J11" i="1"/>
  <c r="K11" i="1" l="1"/>
  <c r="H19" i="1" l="1"/>
  <c r="H15" i="1"/>
  <c r="H14" i="1"/>
  <c r="H13" i="1"/>
  <c r="J14" i="1" s="1"/>
  <c r="H10" i="1"/>
  <c r="A4" i="3"/>
  <c r="H9" i="1"/>
  <c r="J9" i="1" s="1"/>
  <c r="K9" i="1" s="1"/>
  <c r="H8" i="1"/>
  <c r="J8" i="1" s="1"/>
  <c r="K8" i="1" l="1"/>
  <c r="J20" i="1"/>
  <c r="J15" i="1"/>
  <c r="A2" i="3" s="1"/>
  <c r="J10" i="1"/>
  <c r="B9" i="3" s="1"/>
  <c r="B3" i="3"/>
  <c r="A3" i="3"/>
  <c r="A7" i="3"/>
  <c r="B7" i="3"/>
  <c r="B8" i="3"/>
  <c r="A8" i="3"/>
  <c r="H18" i="1"/>
  <c r="A9" i="3" l="1"/>
  <c r="K10" i="1"/>
  <c r="B2" i="3"/>
  <c r="J16" i="1"/>
  <c r="B13" i="3" s="1"/>
  <c r="K15" i="1"/>
  <c r="K14" i="1"/>
  <c r="I23" i="1" l="1"/>
  <c r="A13" i="3"/>
  <c r="K16" i="1"/>
  <c r="B6" i="3"/>
  <c r="A6" i="3"/>
  <c r="A18" i="3" s="1"/>
  <c r="I24" i="1" s="1"/>
  <c r="J24" i="1" s="1"/>
  <c r="I22" i="1" l="1"/>
  <c r="J22" i="1" s="1"/>
  <c r="J23" i="1" l="1"/>
</calcChain>
</file>

<file path=xl/sharedStrings.xml><?xml version="1.0" encoding="utf-8"?>
<sst xmlns="http://schemas.openxmlformats.org/spreadsheetml/2006/main" count="41" uniqueCount="40">
  <si>
    <t>Erfahrungsnoten</t>
  </si>
  <si>
    <t xml:space="preserve"> 1. Semester</t>
  </si>
  <si>
    <t xml:space="preserve"> 2. Semester</t>
  </si>
  <si>
    <t xml:space="preserve"> 3. Semester</t>
  </si>
  <si>
    <t xml:space="preserve"> 4. Semester</t>
  </si>
  <si>
    <t xml:space="preserve"> 5. Semester</t>
  </si>
  <si>
    <t xml:space="preserve"> 6. Semester</t>
  </si>
  <si>
    <t>Information, Kommunikation, 
Administration</t>
  </si>
  <si>
    <t>IDP</t>
  </si>
  <si>
    <t>Gesamtnotenschnitt</t>
  </si>
  <si>
    <t>Gesamtnotendurchschnitt</t>
  </si>
  <si>
    <t>Nicht mehr als 2 Fachnoten ungenügend</t>
  </si>
  <si>
    <t>Minusnotenpunkte</t>
  </si>
  <si>
    <t>Anzahl UG</t>
  </si>
  <si>
    <t>IKA</t>
  </si>
  <si>
    <t>W&amp;G 1</t>
  </si>
  <si>
    <t>W&amp;G 2</t>
  </si>
  <si>
    <t xml:space="preserve">Deutsch </t>
  </si>
  <si>
    <t>Französisch</t>
  </si>
  <si>
    <t>Englisch</t>
  </si>
  <si>
    <t>ab QV 2018</t>
  </si>
  <si>
    <t>Deutsch*</t>
  </si>
  <si>
    <t>*Übernahme Fachnote aus BM</t>
  </si>
  <si>
    <t>IDPA*</t>
  </si>
  <si>
    <t>VV 1</t>
  </si>
  <si>
    <t>VV 2</t>
  </si>
  <si>
    <t>VV 3</t>
  </si>
  <si>
    <t>Französisch*</t>
  </si>
  <si>
    <t>Englisch*</t>
  </si>
  <si>
    <t xml:space="preserve"> ERFA-Note Ø  </t>
  </si>
  <si>
    <t>QV Notenrechner BM 1</t>
  </si>
  <si>
    <t xml:space="preserve"> Prüfungsnote QV</t>
  </si>
  <si>
    <t xml:space="preserve"> Fachnote Notenausweis</t>
  </si>
  <si>
    <t>Notenabweichung von 4 (max 2)</t>
  </si>
  <si>
    <t xml:space="preserve">Umrechnung für das Fähigkeitszeugnis </t>
  </si>
  <si>
    <t xml:space="preserve"> </t>
  </si>
  <si>
    <r>
      <t xml:space="preserve">Wirtschaft &amp; Gesellschaft II: </t>
    </r>
    <r>
      <rPr>
        <sz val="10"/>
        <rFont val="Arial"/>
        <family val="2"/>
      </rPr>
      <t xml:space="preserve">
ERFA-Noten = Ø aller Semester FRW
ERFA-Noten = Ø aller Semester WRS</t>
    </r>
  </si>
  <si>
    <t>** W&amp;G I zählt doppelt bei Schnitt und Abweichung, aber nicht bei der Anzahl ungenügender Noten</t>
  </si>
  <si>
    <r>
      <t xml:space="preserve">Kanton St.Gallen
Bildungsdepartement
</t>
    </r>
    <r>
      <rPr>
        <b/>
        <sz val="10.5"/>
        <rFont val="Arial"/>
        <family val="2"/>
      </rPr>
      <t>Berufs- und Weiterbildungszentrum
Buchs</t>
    </r>
  </si>
  <si>
    <r>
      <t>Wirtschaft &amp; Gesellschaft I: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zählt doppelt**</t>
    </r>
    <r>
      <rPr>
        <sz val="10"/>
        <rFont val="Arial"/>
        <family val="2"/>
      </rPr>
      <t xml:space="preserve">
Prüfungsnote Finanz- und Rechnungswesen
Prüfungsnote Wirtschaft und Recht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</si>
</sst>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>
    <font>
      <sz val="10.5"/>
      <color theme="1"/>
      <name val="Arial"/>
      <family val="2"/>
    </font>
    <font>
      <sz val="10"/>
      <name val="Frutiger LT 45 Light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0.5"/>
      <color theme="0"/>
      <name val="Arial"/>
      <family val="2"/>
    </font>
    <font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164" fontId="3" fillId="0" borderId="2" xfId="1" applyNumberFormat="1" applyFont="1" applyBorder="1" applyAlignment="1" applyProtection="1">
      <alignment horizontal="center" vertical="center"/>
      <protection locked="0"/>
    </xf>
    <xf numFmtId="164" fontId="3" fillId="0" borderId="1" xfId="1" applyNumberFormat="1" applyFont="1" applyBorder="1" applyAlignment="1" applyProtection="1">
      <alignment horizontal="center" vertical="center"/>
      <protection locked="0"/>
    </xf>
    <xf numFmtId="164" fontId="4" fillId="0" borderId="2" xfId="1" applyNumberFormat="1" applyFont="1" applyBorder="1" applyAlignment="1" applyProtection="1">
      <alignment horizontal="center" vertical="center"/>
      <protection locked="0"/>
    </xf>
    <xf numFmtId="164" fontId="4" fillId="0" borderId="11" xfId="1" applyNumberFormat="1" applyFont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 applyProtection="1">
      <alignment horizontal="center" vertical="center"/>
      <protection locked="0"/>
    </xf>
    <xf numFmtId="164" fontId="3" fillId="5" borderId="4" xfId="1" applyNumberFormat="1" applyFont="1" applyFill="1" applyBorder="1" applyAlignment="1" applyProtection="1">
      <alignment horizontal="center" vertical="center"/>
      <protection locked="0"/>
    </xf>
    <xf numFmtId="164" fontId="3" fillId="5" borderId="2" xfId="1" applyNumberFormat="1" applyFont="1" applyFill="1" applyBorder="1" applyAlignment="1" applyProtection="1">
      <alignment horizontal="center" vertical="center"/>
      <protection locked="0"/>
    </xf>
    <xf numFmtId="164" fontId="3" fillId="7" borderId="2" xfId="1" applyNumberFormat="1" applyFont="1" applyFill="1" applyBorder="1" applyAlignment="1">
      <alignment horizontal="center" vertical="center"/>
    </xf>
    <xf numFmtId="164" fontId="3" fillId="7" borderId="11" xfId="1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Border="1" applyAlignment="1">
      <alignment horizontal="center"/>
    </xf>
    <xf numFmtId="0" fontId="5" fillId="0" borderId="0" xfId="0" applyFont="1" applyFill="1" applyBorder="1" applyAlignment="1" applyProtection="1">
      <alignment horizontal="left" vertical="top" wrapText="1"/>
      <protection hidden="1"/>
    </xf>
    <xf numFmtId="0" fontId="5" fillId="0" borderId="0" xfId="1" applyFont="1" applyFill="1" applyAlignment="1" applyProtection="1">
      <alignment vertical="top"/>
      <protection hidden="1"/>
    </xf>
    <xf numFmtId="164" fontId="3" fillId="0" borderId="0" xfId="1" applyNumberFormat="1" applyFont="1" applyFill="1" applyBorder="1" applyAlignment="1" applyProtection="1">
      <alignment vertical="top"/>
      <protection hidden="1"/>
    </xf>
    <xf numFmtId="0" fontId="3" fillId="0" borderId="0" xfId="1" applyFont="1" applyFill="1" applyBorder="1" applyAlignment="1" applyProtection="1">
      <alignment vertical="top"/>
      <protection hidden="1"/>
    </xf>
    <xf numFmtId="0" fontId="2" fillId="0" borderId="0" xfId="1" applyFont="1" applyFill="1" applyBorder="1" applyAlignment="1" applyProtection="1">
      <alignment vertical="top"/>
      <protection hidden="1"/>
    </xf>
    <xf numFmtId="0" fontId="8" fillId="0" borderId="0" xfId="1" applyFont="1" applyFill="1" applyBorder="1" applyAlignment="1" applyProtection="1">
      <alignment horizontal="right" vertical="top"/>
      <protection hidden="1"/>
    </xf>
    <xf numFmtId="0" fontId="8" fillId="0" borderId="0" xfId="1" applyFont="1" applyFill="1" applyBorder="1" applyAlignment="1" applyProtection="1">
      <alignment vertical="top"/>
      <protection hidden="1"/>
    </xf>
    <xf numFmtId="0" fontId="7" fillId="0" borderId="0" xfId="1" applyFont="1" applyFill="1" applyBorder="1" applyAlignment="1" applyProtection="1">
      <alignment horizontal="right" vertical="top"/>
      <protection hidden="1"/>
    </xf>
    <xf numFmtId="0" fontId="0" fillId="0" borderId="0" xfId="0" applyProtection="1">
      <protection hidden="1"/>
    </xf>
    <xf numFmtId="0" fontId="4" fillId="2" borderId="1" xfId="1" applyFont="1" applyFill="1" applyBorder="1" applyAlignment="1" applyProtection="1">
      <alignment horizontal="center" vertical="center" wrapText="1"/>
      <protection hidden="1"/>
    </xf>
    <xf numFmtId="0" fontId="4" fillId="2" borderId="10" xfId="1" applyFont="1" applyFill="1" applyBorder="1" applyAlignment="1" applyProtection="1">
      <alignment horizontal="center" vertical="center"/>
      <protection hidden="1"/>
    </xf>
    <xf numFmtId="0" fontId="4" fillId="2" borderId="14" xfId="1" applyFont="1" applyFill="1" applyBorder="1" applyAlignment="1" applyProtection="1">
      <alignment horizontal="center" vertical="center"/>
      <protection hidden="1"/>
    </xf>
    <xf numFmtId="0" fontId="4" fillId="2" borderId="11" xfId="1" applyFont="1" applyFill="1" applyBorder="1" applyAlignment="1" applyProtection="1">
      <alignment horizontal="center" vertical="center"/>
      <protection hidden="1"/>
    </xf>
    <xf numFmtId="164" fontId="4" fillId="2" borderId="1" xfId="1" applyNumberFormat="1" applyFont="1" applyFill="1" applyBorder="1" applyAlignment="1" applyProtection="1">
      <alignment horizontal="center" textRotation="90" wrapText="1"/>
      <protection hidden="1"/>
    </xf>
    <xf numFmtId="0" fontId="4" fillId="2" borderId="4" xfId="1" applyFont="1" applyFill="1" applyBorder="1" applyAlignment="1" applyProtection="1">
      <alignment horizontal="center" vertical="center" wrapText="1"/>
      <protection hidden="1"/>
    </xf>
    <xf numFmtId="0" fontId="3" fillId="2" borderId="2" xfId="1" applyFont="1" applyFill="1" applyBorder="1" applyAlignment="1" applyProtection="1">
      <alignment horizontal="center" textRotation="90"/>
      <protection hidden="1"/>
    </xf>
    <xf numFmtId="0" fontId="4" fillId="2" borderId="2" xfId="1" applyFont="1" applyFill="1" applyBorder="1" applyAlignment="1" applyProtection="1">
      <alignment horizontal="center" textRotation="90" wrapText="1"/>
      <protection hidden="1"/>
    </xf>
    <xf numFmtId="164" fontId="4" fillId="2" borderId="4" xfId="1" applyNumberFormat="1" applyFont="1" applyFill="1" applyBorder="1" applyAlignment="1" applyProtection="1">
      <alignment horizontal="center" textRotation="90" wrapText="1"/>
      <protection hidden="1"/>
    </xf>
    <xf numFmtId="0" fontId="4" fillId="0" borderId="2" xfId="1" applyFont="1" applyBorder="1" applyAlignment="1" applyProtection="1">
      <alignment vertical="center" wrapText="1"/>
      <protection hidden="1"/>
    </xf>
    <xf numFmtId="0" fontId="4" fillId="0" borderId="2" xfId="1" applyFont="1" applyBorder="1" applyAlignment="1" applyProtection="1">
      <alignment horizontal="left" vertical="center" wrapText="1"/>
      <protection hidden="1"/>
    </xf>
    <xf numFmtId="164" fontId="4" fillId="8" borderId="2" xfId="1" applyNumberFormat="1" applyFont="1" applyFill="1" applyBorder="1" applyAlignment="1" applyProtection="1">
      <alignment horizontal="center" vertical="center"/>
      <protection hidden="1"/>
    </xf>
    <xf numFmtId="0" fontId="4" fillId="0" borderId="10" xfId="1" applyFont="1" applyBorder="1" applyAlignment="1" applyProtection="1">
      <alignment horizontal="left" vertical="center" wrapText="1"/>
      <protection hidden="1"/>
    </xf>
    <xf numFmtId="0" fontId="3" fillId="3" borderId="12" xfId="1" applyFont="1" applyFill="1" applyBorder="1" applyAlignment="1" applyProtection="1">
      <alignment vertical="center"/>
      <protection hidden="1"/>
    </xf>
    <xf numFmtId="0" fontId="3" fillId="3" borderId="13" xfId="1" applyFont="1" applyFill="1" applyBorder="1" applyAlignment="1" applyProtection="1">
      <alignment vertical="center"/>
      <protection hidden="1"/>
    </xf>
    <xf numFmtId="0" fontId="3" fillId="3" borderId="1" xfId="1" applyFont="1" applyFill="1" applyBorder="1" applyAlignment="1" applyProtection="1">
      <alignment vertical="center"/>
      <protection hidden="1"/>
    </xf>
    <xf numFmtId="0" fontId="3" fillId="3" borderId="7" xfId="1" applyFont="1" applyFill="1" applyBorder="1" applyAlignment="1" applyProtection="1">
      <alignment vertical="center"/>
      <protection hidden="1"/>
    </xf>
    <xf numFmtId="0" fontId="3" fillId="3" borderId="8" xfId="1" applyFont="1" applyFill="1" applyBorder="1" applyAlignment="1" applyProtection="1">
      <alignment vertical="center"/>
      <protection hidden="1"/>
    </xf>
    <xf numFmtId="0" fontId="3" fillId="3" borderId="4" xfId="1" applyFont="1" applyFill="1" applyBorder="1" applyAlignment="1" applyProtection="1">
      <alignment vertical="center"/>
      <protection hidden="1"/>
    </xf>
    <xf numFmtId="0" fontId="4" fillId="0" borderId="2" xfId="1" applyFont="1" applyBorder="1" applyAlignment="1" applyProtection="1">
      <alignment vertical="center" wrapText="1"/>
      <protection hidden="1"/>
    </xf>
    <xf numFmtId="0" fontId="3" fillId="0" borderId="2" xfId="1" applyFont="1" applyBorder="1" applyAlignment="1" applyProtection="1">
      <alignment vertical="center"/>
      <protection hidden="1"/>
    </xf>
    <xf numFmtId="0" fontId="4" fillId="0" borderId="5" xfId="1" applyFont="1" applyBorder="1" applyAlignment="1" applyProtection="1">
      <alignment vertical="center" wrapText="1"/>
      <protection hidden="1"/>
    </xf>
    <xf numFmtId="0" fontId="4" fillId="0" borderId="4" xfId="1" applyFont="1" applyBorder="1" applyAlignment="1" applyProtection="1">
      <alignment vertical="center" wrapText="1"/>
      <protection hidden="1"/>
    </xf>
    <xf numFmtId="0" fontId="4" fillId="0" borderId="7" xfId="1" applyFont="1" applyBorder="1" applyAlignment="1" applyProtection="1">
      <alignment vertical="center" wrapText="1"/>
      <protection hidden="1"/>
    </xf>
    <xf numFmtId="0" fontId="3" fillId="3" borderId="10" xfId="1" applyFont="1" applyFill="1" applyBorder="1" applyAlignment="1" applyProtection="1">
      <alignment horizontal="center" vertical="center"/>
      <protection hidden="1"/>
    </xf>
    <xf numFmtId="0" fontId="3" fillId="3" borderId="11" xfId="1" applyFont="1" applyFill="1" applyBorder="1" applyAlignment="1" applyProtection="1">
      <alignment horizontal="center" vertical="center"/>
      <protection hidden="1"/>
    </xf>
    <xf numFmtId="0" fontId="3" fillId="3" borderId="2" xfId="1" applyFont="1" applyFill="1" applyBorder="1" applyAlignment="1" applyProtection="1">
      <alignment vertical="center"/>
      <protection hidden="1"/>
    </xf>
    <xf numFmtId="164" fontId="4" fillId="8" borderId="5" xfId="1" applyNumberFormat="1" applyFont="1" applyFill="1" applyBorder="1" applyAlignment="1" applyProtection="1">
      <alignment horizontal="center" vertical="center"/>
      <protection hidden="1"/>
    </xf>
    <xf numFmtId="164" fontId="4" fillId="8" borderId="4" xfId="1" applyNumberFormat="1" applyFont="1" applyFill="1" applyBorder="1" applyAlignment="1" applyProtection="1">
      <alignment horizontal="center" vertical="center"/>
      <protection hidden="1"/>
    </xf>
    <xf numFmtId="164" fontId="4" fillId="7" borderId="4" xfId="1" applyNumberFormat="1" applyFont="1" applyFill="1" applyBorder="1" applyAlignment="1" applyProtection="1">
      <alignment horizontal="center" vertical="center"/>
      <protection hidden="1"/>
    </xf>
    <xf numFmtId="164" fontId="4" fillId="7" borderId="2" xfId="1" applyNumberFormat="1" applyFont="1" applyFill="1" applyBorder="1" applyAlignment="1" applyProtection="1">
      <alignment horizontal="center" vertical="center"/>
      <protection hidden="1"/>
    </xf>
    <xf numFmtId="164" fontId="4" fillId="7" borderId="1" xfId="1" applyNumberFormat="1" applyFont="1" applyFill="1" applyBorder="1" applyAlignment="1" applyProtection="1">
      <alignment horizontal="center" vertical="center"/>
      <protection hidden="1"/>
    </xf>
    <xf numFmtId="0" fontId="3" fillId="4" borderId="3" xfId="1" applyFont="1" applyFill="1" applyBorder="1" applyAlignment="1" applyProtection="1">
      <alignment vertical="center"/>
      <protection hidden="1"/>
    </xf>
    <xf numFmtId="0" fontId="3" fillId="4" borderId="0" xfId="1" applyFont="1" applyFill="1" applyBorder="1" applyAlignment="1" applyProtection="1">
      <alignment vertical="center"/>
      <protection hidden="1"/>
    </xf>
    <xf numFmtId="0" fontId="3" fillId="4" borderId="6" xfId="1" applyFont="1" applyFill="1" applyBorder="1" applyAlignment="1" applyProtection="1">
      <alignment vertical="center"/>
      <protection hidden="1"/>
    </xf>
    <xf numFmtId="164" fontId="4" fillId="4" borderId="0" xfId="1" applyNumberFormat="1" applyFont="1" applyFill="1" applyBorder="1" applyAlignment="1" applyProtection="1">
      <alignment vertical="center"/>
      <protection hidden="1"/>
    </xf>
    <xf numFmtId="164" fontId="3" fillId="4" borderId="0" xfId="1" applyNumberFormat="1" applyFont="1" applyFill="1" applyBorder="1" applyAlignment="1" applyProtection="1">
      <alignment vertical="center"/>
      <protection hidden="1"/>
    </xf>
    <xf numFmtId="0" fontId="3" fillId="3" borderId="14" xfId="1" applyFont="1" applyFill="1" applyBorder="1" applyAlignment="1" applyProtection="1">
      <alignment vertical="center"/>
      <protection hidden="1"/>
    </xf>
    <xf numFmtId="0" fontId="3" fillId="4" borderId="9" xfId="1" applyFont="1" applyFill="1" applyBorder="1" applyAlignment="1" applyProtection="1">
      <alignment vertical="center"/>
      <protection hidden="1"/>
    </xf>
    <xf numFmtId="0" fontId="3" fillId="3" borderId="10" xfId="1" applyFont="1" applyFill="1" applyBorder="1" applyAlignment="1" applyProtection="1">
      <alignment vertical="center"/>
      <protection hidden="1"/>
    </xf>
    <xf numFmtId="0" fontId="3" fillId="4" borderId="7" xfId="1" applyFont="1" applyFill="1" applyBorder="1" applyAlignment="1" applyProtection="1">
      <alignment vertical="center"/>
      <protection hidden="1"/>
    </xf>
    <xf numFmtId="0" fontId="3" fillId="4" borderId="8" xfId="1" applyFont="1" applyFill="1" applyBorder="1" applyAlignment="1" applyProtection="1">
      <alignment vertical="center"/>
      <protection hidden="1"/>
    </xf>
    <xf numFmtId="0" fontId="3" fillId="4" borderId="7" xfId="1" applyFont="1" applyFill="1" applyBorder="1" applyAlignment="1" applyProtection="1">
      <alignment horizontal="center" vertical="center"/>
      <protection hidden="1"/>
    </xf>
    <xf numFmtId="0" fontId="3" fillId="4" borderId="8" xfId="1" applyFont="1" applyFill="1" applyBorder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vertical="center"/>
      <protection hidden="1"/>
    </xf>
    <xf numFmtId="0" fontId="3" fillId="2" borderId="0" xfId="1" applyFont="1" applyFill="1" applyBorder="1" applyAlignment="1" applyProtection="1">
      <alignment vertical="top"/>
      <protection hidden="1"/>
    </xf>
    <xf numFmtId="164" fontId="3" fillId="2" borderId="0" xfId="1" applyNumberFormat="1" applyFont="1" applyFill="1" applyBorder="1" applyAlignment="1" applyProtection="1">
      <alignment vertical="top"/>
      <protection hidden="1"/>
    </xf>
    <xf numFmtId="0" fontId="4" fillId="2" borderId="0" xfId="1" applyFont="1" applyFill="1" applyBorder="1" applyAlignment="1" applyProtection="1">
      <alignment vertical="center"/>
      <protection hidden="1"/>
    </xf>
    <xf numFmtId="0" fontId="3" fillId="2" borderId="0" xfId="1" applyFont="1" applyFill="1" applyBorder="1" applyAlignment="1" applyProtection="1">
      <alignment vertical="center"/>
      <protection hidden="1"/>
    </xf>
    <xf numFmtId="164" fontId="3" fillId="2" borderId="0" xfId="1" applyNumberFormat="1" applyFont="1" applyFill="1" applyBorder="1" applyAlignment="1" applyProtection="1">
      <alignment vertical="center"/>
      <protection hidden="1"/>
    </xf>
    <xf numFmtId="164" fontId="3" fillId="2" borderId="0" xfId="1" applyNumberFormat="1" applyFont="1" applyFill="1" applyBorder="1" applyAlignment="1" applyProtection="1">
      <alignment horizontal="center" vertical="center"/>
      <protection hidden="1"/>
    </xf>
    <xf numFmtId="0" fontId="4" fillId="6" borderId="0" xfId="1" applyFont="1" applyFill="1" applyBorder="1" applyAlignment="1" applyProtection="1">
      <alignment horizontal="right" vertical="center"/>
      <protection hidden="1"/>
    </xf>
    <xf numFmtId="0" fontId="3" fillId="2" borderId="0" xfId="1" applyFont="1" applyFill="1" applyBorder="1" applyAlignment="1" applyProtection="1">
      <alignment horizontal="center" vertical="center"/>
      <protection hidden="1"/>
    </xf>
    <xf numFmtId="2" fontId="3" fillId="2" borderId="0" xfId="1" applyNumberFormat="1" applyFont="1" applyFill="1" applyBorder="1" applyAlignment="1" applyProtection="1">
      <alignment vertical="center"/>
      <protection hidden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428625</xdr:colOff>
      <xdr:row>0</xdr:row>
      <xdr:rowOff>28575</xdr:rowOff>
    </xdr:from>
    <xdr:to>
      <xdr:col>9</xdr:col>
      <xdr:colOff>895985</xdr:colOff>
      <xdr:row>0</xdr:row>
      <xdr:rowOff>617855</xdr:rowOff>
    </xdr:to>
    <xdr:pic>
      <xdr:nvPicPr>
        <xdr:cNvPr id="2" name="Grafik 1" descr="sg_wappen_1c_13mm(600dpi)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0825" y="28575"/>
          <a:ext cx="467360" cy="589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tabSelected="1" zoomScaleNormal="100" workbookViewId="0">
      <selection activeCell="N18" sqref="N18"/>
    </sheetView>
  </sheetViews>
  <sheetFormatPr baseColWidth="10" defaultRowHeight="13.5"/>
  <cols>
    <col min="1" max="1" width="34.25" customWidth="1"/>
    <col min="2" max="7" width="5.25" customWidth="1"/>
    <col min="8" max="9" width="7.625" customWidth="1"/>
    <col min="10" max="10" width="12.375" customWidth="1"/>
    <col min="11" max="11" width="11" style="11"/>
  </cols>
  <sheetData>
    <row r="1" spans="1:14" ht="69.75" customHeight="1">
      <c r="A1" s="15" t="s">
        <v>38</v>
      </c>
      <c r="B1" s="15"/>
      <c r="C1" s="15"/>
      <c r="D1" s="15"/>
      <c r="E1" s="15"/>
      <c r="F1" s="16"/>
      <c r="G1" s="16"/>
      <c r="H1" s="16"/>
      <c r="I1" s="17"/>
      <c r="J1" s="18"/>
    </row>
    <row r="2" spans="1:14" ht="45" customHeight="1">
      <c r="A2" s="19"/>
      <c r="B2" s="18"/>
      <c r="C2" s="18"/>
      <c r="D2" s="18"/>
      <c r="E2" s="18"/>
      <c r="F2" s="18"/>
      <c r="G2" s="18"/>
      <c r="H2" s="18"/>
      <c r="I2" s="17"/>
      <c r="J2" s="18"/>
    </row>
    <row r="3" spans="1:14" ht="20.25">
      <c r="A3" s="19" t="s">
        <v>30</v>
      </c>
      <c r="B3" s="18"/>
      <c r="C3" s="18"/>
      <c r="D3" s="18"/>
      <c r="E3" s="18"/>
      <c r="F3" s="18"/>
      <c r="G3" s="18"/>
      <c r="H3" s="18"/>
      <c r="I3" s="17"/>
      <c r="J3" s="20" t="s">
        <v>20</v>
      </c>
    </row>
    <row r="4" spans="1:14" ht="20.25">
      <c r="A4" s="21" t="s">
        <v>34</v>
      </c>
      <c r="B4" s="18"/>
      <c r="C4" s="18"/>
      <c r="D4" s="18"/>
      <c r="E4" s="18"/>
      <c r="F4" s="18"/>
      <c r="G4" s="18"/>
      <c r="H4" s="18"/>
      <c r="I4" s="18"/>
      <c r="J4" s="22"/>
    </row>
    <row r="5" spans="1:14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4" ht="25.5" customHeight="1">
      <c r="A6" s="24"/>
      <c r="B6" s="25" t="s">
        <v>0</v>
      </c>
      <c r="C6" s="26"/>
      <c r="D6" s="26"/>
      <c r="E6" s="26"/>
      <c r="F6" s="26"/>
      <c r="G6" s="26"/>
      <c r="H6" s="27"/>
      <c r="I6" s="28" t="s">
        <v>31</v>
      </c>
      <c r="J6" s="28" t="s">
        <v>32</v>
      </c>
    </row>
    <row r="7" spans="1:14" ht="110.25" customHeight="1">
      <c r="A7" s="29"/>
      <c r="B7" s="30" t="s">
        <v>1</v>
      </c>
      <c r="C7" s="30" t="s">
        <v>2</v>
      </c>
      <c r="D7" s="30" t="s">
        <v>3</v>
      </c>
      <c r="E7" s="30" t="s">
        <v>4</v>
      </c>
      <c r="F7" s="30" t="s">
        <v>5</v>
      </c>
      <c r="G7" s="30" t="s">
        <v>6</v>
      </c>
      <c r="H7" s="31" t="s">
        <v>29</v>
      </c>
      <c r="I7" s="32"/>
      <c r="J7" s="32"/>
    </row>
    <row r="8" spans="1:14" ht="29.25" customHeight="1">
      <c r="A8" s="33" t="s">
        <v>21</v>
      </c>
      <c r="B8" s="2"/>
      <c r="C8" s="2"/>
      <c r="D8" s="2"/>
      <c r="E8" s="2"/>
      <c r="F8" s="2"/>
      <c r="G8" s="2"/>
      <c r="H8" s="54" t="e">
        <f>ROUND(AVERAGE(B8:G8)*2,0.5)/2</f>
        <v>#DIV/0!</v>
      </c>
      <c r="I8" s="4"/>
      <c r="J8" s="35" t="e">
        <f>ROUND(AVERAGE(H8:I8)*2,0.5)/2</f>
        <v>#DIV/0!</v>
      </c>
      <c r="K8" s="11" t="e">
        <f>IF(J8&lt;4,"UG"," ")</f>
        <v>#DIV/0!</v>
      </c>
    </row>
    <row r="9" spans="1:14" ht="29.25" customHeight="1">
      <c r="A9" s="34" t="s">
        <v>27</v>
      </c>
      <c r="B9" s="2"/>
      <c r="C9" s="2"/>
      <c r="D9" s="2"/>
      <c r="E9" s="2"/>
      <c r="F9" s="2"/>
      <c r="G9" s="2"/>
      <c r="H9" s="54" t="e">
        <f t="shared" ref="H9" si="0">ROUND(AVERAGE(B9:G9)*2,0.5)/2</f>
        <v>#DIV/0!</v>
      </c>
      <c r="I9" s="4"/>
      <c r="J9" s="35" t="e">
        <f t="shared" ref="J9" si="1">ROUND(AVERAGE(H9:I9)*2,0.5)/2</f>
        <v>#DIV/0!</v>
      </c>
      <c r="K9" s="11" t="e">
        <f t="shared" ref="K9:K16" si="2">IF(J9&lt;4,"UG"," ")</f>
        <v>#DIV/0!</v>
      </c>
    </row>
    <row r="10" spans="1:14" ht="29.25" customHeight="1">
      <c r="A10" s="33" t="s">
        <v>28</v>
      </c>
      <c r="B10" s="3"/>
      <c r="C10" s="3"/>
      <c r="D10" s="3"/>
      <c r="E10" s="3"/>
      <c r="F10" s="3"/>
      <c r="G10" s="3"/>
      <c r="H10" s="55" t="e">
        <f>ROUND(AVERAGE(B10:G10)*2,0.5)/2</f>
        <v>#DIV/0!</v>
      </c>
      <c r="I10" s="4"/>
      <c r="J10" s="35" t="e">
        <f>ROUND(AVERAGE(H10:I10)*2,0.5)/2</f>
        <v>#DIV/0!</v>
      </c>
      <c r="K10" s="11" t="e">
        <f t="shared" si="2"/>
        <v>#DIV/0!</v>
      </c>
    </row>
    <row r="11" spans="1:14" ht="30" customHeight="1">
      <c r="A11" s="36" t="s">
        <v>39</v>
      </c>
      <c r="B11" s="37"/>
      <c r="C11" s="38"/>
      <c r="D11" s="38"/>
      <c r="E11" s="38"/>
      <c r="F11" s="38"/>
      <c r="G11" s="38"/>
      <c r="H11" s="39"/>
      <c r="I11" s="5"/>
      <c r="J11" s="35" t="e">
        <f>ROUND(AVERAGE($I$11:$I$12),1)</f>
        <v>#DIV/0!</v>
      </c>
      <c r="K11" s="11" t="e">
        <f t="shared" si="2"/>
        <v>#DIV/0!</v>
      </c>
      <c r="L11" s="13"/>
    </row>
    <row r="12" spans="1:14" ht="30" customHeight="1">
      <c r="A12" s="36"/>
      <c r="B12" s="40"/>
      <c r="C12" s="41"/>
      <c r="D12" s="41"/>
      <c r="E12" s="41"/>
      <c r="F12" s="41"/>
      <c r="G12" s="41"/>
      <c r="H12" s="42"/>
      <c r="I12" s="5"/>
      <c r="J12" s="35" t="e">
        <f>ROUND(AVERAGE($I$11:$I$12),1)</f>
        <v>#DIV/0!</v>
      </c>
    </row>
    <row r="13" spans="1:14" ht="30" customHeight="1">
      <c r="A13" s="43" t="s">
        <v>36</v>
      </c>
      <c r="B13" s="6"/>
      <c r="C13" s="6"/>
      <c r="D13" s="6"/>
      <c r="E13" s="6"/>
      <c r="F13" s="6"/>
      <c r="G13" s="6"/>
      <c r="H13" s="53" t="e">
        <f>ROUND(AVERAGE(B13:G13)*2,0.5)/2</f>
        <v>#DIV/0!</v>
      </c>
      <c r="I13" s="48"/>
      <c r="J13" s="49"/>
    </row>
    <row r="14" spans="1:14" ht="30" customHeight="1">
      <c r="A14" s="44"/>
      <c r="B14" s="2"/>
      <c r="C14" s="2"/>
      <c r="D14" s="2"/>
      <c r="E14" s="2"/>
      <c r="F14" s="2"/>
      <c r="G14" s="2"/>
      <c r="H14" s="54" t="e">
        <f>ROUND(AVERAGE(B14:G14)*2,0.5)/2</f>
        <v>#DIV/0!</v>
      </c>
      <c r="I14" s="50"/>
      <c r="J14" s="35" t="e">
        <f>ROUND(AVERAGE(H13:H14),1)</f>
        <v>#DIV/0!</v>
      </c>
      <c r="K14" s="11" t="e">
        <f t="shared" si="2"/>
        <v>#DIV/0!</v>
      </c>
      <c r="N14" t="s">
        <v>35</v>
      </c>
    </row>
    <row r="15" spans="1:14" ht="29.25" customHeight="1">
      <c r="A15" s="33" t="s">
        <v>7</v>
      </c>
      <c r="B15" s="2"/>
      <c r="C15" s="2"/>
      <c r="D15" s="2"/>
      <c r="E15" s="2"/>
      <c r="F15" s="48"/>
      <c r="G15" s="49"/>
      <c r="H15" s="54" t="e">
        <f>ROUND(AVERAGE(B15:E15)*2,0.5)/2</f>
        <v>#DIV/0!</v>
      </c>
      <c r="I15" s="4"/>
      <c r="J15" s="35" t="e">
        <f>ROUND(AVERAGE(H15:I15),1)</f>
        <v>#DIV/0!</v>
      </c>
      <c r="K15" s="11" t="e">
        <f t="shared" si="2"/>
        <v>#DIV/0!</v>
      </c>
    </row>
    <row r="16" spans="1:14" ht="30" customHeight="1">
      <c r="A16" s="45" t="s">
        <v>24</v>
      </c>
      <c r="B16" s="56"/>
      <c r="C16" s="57"/>
      <c r="D16" s="7"/>
      <c r="E16" s="57"/>
      <c r="F16" s="57"/>
      <c r="G16" s="58"/>
      <c r="H16" s="59"/>
      <c r="I16" s="57"/>
      <c r="J16" s="51" t="e">
        <f>ROUND(AVERAGE(H18:H19),1)</f>
        <v>#DIV/0!</v>
      </c>
      <c r="K16" s="14" t="e">
        <f t="shared" si="2"/>
        <v>#DIV/0!</v>
      </c>
    </row>
    <row r="17" spans="1:11" ht="30" customHeight="1">
      <c r="A17" s="45" t="s">
        <v>25</v>
      </c>
      <c r="B17" s="56"/>
      <c r="C17" s="57"/>
      <c r="D17" s="57"/>
      <c r="E17" s="8"/>
      <c r="F17" s="57"/>
      <c r="G17" s="58"/>
      <c r="H17" s="59"/>
      <c r="I17" s="57"/>
      <c r="J17" s="51"/>
      <c r="K17" s="14"/>
    </row>
    <row r="18" spans="1:11" ht="30" customHeight="1">
      <c r="A18" s="46" t="s">
        <v>26</v>
      </c>
      <c r="B18" s="64"/>
      <c r="C18" s="65"/>
      <c r="D18" s="65"/>
      <c r="E18" s="65"/>
      <c r="F18" s="8"/>
      <c r="G18" s="62"/>
      <c r="H18" s="9" t="e">
        <f>ROUND(AVERAGE(D16,E17,F18)*2,0.5)/2</f>
        <v>#DIV/0!</v>
      </c>
      <c r="I18" s="57"/>
      <c r="J18" s="51"/>
      <c r="K18" s="14"/>
    </row>
    <row r="19" spans="1:11" ht="30" customHeight="1">
      <c r="A19" s="46" t="s">
        <v>23</v>
      </c>
      <c r="B19" s="66"/>
      <c r="C19" s="67"/>
      <c r="D19" s="67"/>
      <c r="E19" s="67"/>
      <c r="F19" s="67"/>
      <c r="G19" s="7"/>
      <c r="H19" s="10">
        <f>G19</f>
        <v>0</v>
      </c>
      <c r="I19" s="60"/>
      <c r="J19" s="52"/>
      <c r="K19" s="14"/>
    </row>
    <row r="20" spans="1:11" ht="24" customHeight="1">
      <c r="A20" s="47" t="s">
        <v>9</v>
      </c>
      <c r="B20" s="40"/>
      <c r="C20" s="41"/>
      <c r="D20" s="41"/>
      <c r="E20" s="41"/>
      <c r="F20" s="41"/>
      <c r="G20" s="68"/>
      <c r="H20" s="63"/>
      <c r="I20" s="61"/>
      <c r="J20" s="35" t="e">
        <f>ROUND(AVERAGE(J8:J19),1)</f>
        <v>#DIV/0!</v>
      </c>
    </row>
    <row r="21" spans="1:11" ht="24.75" customHeight="1">
      <c r="A21" s="23"/>
      <c r="B21" s="69"/>
      <c r="C21" s="69"/>
      <c r="D21" s="69"/>
      <c r="E21" s="69"/>
      <c r="F21" s="69"/>
      <c r="G21" s="69"/>
      <c r="H21" s="69"/>
      <c r="I21" s="70"/>
      <c r="J21" s="69"/>
    </row>
    <row r="22" spans="1:11" s="1" customFormat="1" ht="24.75" customHeight="1">
      <c r="A22" s="71" t="s">
        <v>10</v>
      </c>
      <c r="B22" s="72"/>
      <c r="C22" s="72"/>
      <c r="D22" s="72"/>
      <c r="E22" s="72"/>
      <c r="F22" s="72"/>
      <c r="G22" s="72"/>
      <c r="H22" s="73"/>
      <c r="I22" s="74" t="e">
        <f>J20</f>
        <v>#DIV/0!</v>
      </c>
      <c r="J22" s="75" t="e">
        <f>IF(I22&gt;3.99,"erfüllt","nicht erfüllt")</f>
        <v>#DIV/0!</v>
      </c>
      <c r="K22" s="12"/>
    </row>
    <row r="23" spans="1:11" s="1" customFormat="1" ht="24.75" customHeight="1">
      <c r="A23" s="71" t="s">
        <v>11</v>
      </c>
      <c r="B23" s="72"/>
      <c r="C23" s="72"/>
      <c r="D23" s="72"/>
      <c r="E23" s="72"/>
      <c r="F23" s="72"/>
      <c r="G23" s="72"/>
      <c r="H23" s="72"/>
      <c r="I23" s="76">
        <f>COUNTIF(K8:K19,"UG")</f>
        <v>0</v>
      </c>
      <c r="J23" s="75" t="str">
        <f>IF(I23&gt;2,"nicht erfüllt","erfüllt")</f>
        <v>erfüllt</v>
      </c>
      <c r="K23" s="12"/>
    </row>
    <row r="24" spans="1:11" s="1" customFormat="1" ht="24.75" customHeight="1">
      <c r="A24" s="71" t="s">
        <v>33</v>
      </c>
      <c r="B24" s="72"/>
      <c r="C24" s="72"/>
      <c r="D24" s="72"/>
      <c r="E24" s="72"/>
      <c r="F24" s="72"/>
      <c r="G24" s="72"/>
      <c r="H24" s="77"/>
      <c r="I24" s="74" t="e">
        <f>Tabelle2!A18</f>
        <v>#DIV/0!</v>
      </c>
      <c r="J24" s="75" t="e">
        <f>IF(I24&gt;2,"nicht erfüllt","erfüllt")</f>
        <v>#DIV/0!</v>
      </c>
      <c r="K24" s="12"/>
    </row>
    <row r="25" spans="1:11" ht="22.5" customHeight="1">
      <c r="A25" s="23"/>
      <c r="B25" s="72"/>
      <c r="C25" s="72"/>
      <c r="D25" s="72"/>
      <c r="E25" s="72"/>
      <c r="F25" s="72"/>
      <c r="G25" s="72"/>
      <c r="H25" s="72"/>
      <c r="I25" s="72"/>
      <c r="J25" s="72"/>
    </row>
    <row r="26" spans="1:11">
      <c r="A26" s="72" t="s">
        <v>22</v>
      </c>
      <c r="B26" s="72"/>
      <c r="C26" s="72"/>
      <c r="D26" s="72"/>
      <c r="E26" s="72"/>
      <c r="F26" s="72"/>
      <c r="G26" s="72"/>
      <c r="H26" s="72"/>
      <c r="I26" s="72"/>
      <c r="J26" s="72"/>
    </row>
    <row r="27" spans="1:11">
      <c r="A27" s="72" t="s">
        <v>37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</row>
  </sheetData>
  <sheetProtection algorithmName="SHA-512" hashValue="TI4juEyPx0/piRS3WTeF1PLW3hWEoklvEQ1jqMn5Ic13ZfuJmRwazLw7xmqByZurWcrd0RCItb67d4G0vEmyIg==" saltValue="CSP9UCkLOkJQ/l0h11YDLg==" spinCount="100000" sheet="1" formatCells="0" formatColumns="0" formatRows="0" insertColumns="0" insertRows="0" insertHyperlinks="0" deleteColumns="0" deleteRows="0" sort="0" autoFilter="0" pivotTables="0"/>
  <mergeCells count="12">
    <mergeCell ref="K16:K19"/>
    <mergeCell ref="I13:J13"/>
    <mergeCell ref="A1:E1"/>
    <mergeCell ref="J16:J19"/>
    <mergeCell ref="A6:A7"/>
    <mergeCell ref="B6:H6"/>
    <mergeCell ref="I6:I7"/>
    <mergeCell ref="J6:J7"/>
    <mergeCell ref="A13:A14"/>
    <mergeCell ref="A11:A12"/>
    <mergeCell ref="B19:F19"/>
    <mergeCell ref="F15:G15"/>
  </mergeCells>
  <pageMargins left="0.39370078740157483" right="0.39370078740157483" top="0.59055118110236227" bottom="0.19685039370078741" header="0.19685039370078741" footer="0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3" sqref="E3"/>
    </sheetView>
  </sheetViews>
  <sheetFormatPr baseColWidth="10" defaultRowHeight="13.5"/>
  <sheetData>
    <row r="1" spans="1:5">
      <c r="A1" t="s">
        <v>12</v>
      </c>
      <c r="B1" t="s">
        <v>13</v>
      </c>
    </row>
    <row r="2" spans="1:5">
      <c r="A2" t="e">
        <f>IF(Tabelle1!J15&gt;3.9,0,Tabelle1!J15-4)</f>
        <v>#DIV/0!</v>
      </c>
      <c r="B2" t="e">
        <f>IF(Tabelle1!J15&gt;3.9,0,1)</f>
        <v>#DIV/0!</v>
      </c>
      <c r="C2" t="s">
        <v>14</v>
      </c>
      <c r="E2" s="13"/>
    </row>
    <row r="3" spans="1:5">
      <c r="A3" t="e">
        <f>IF(Tabelle1!J11&gt;3.9,0,Tabelle1!J11-4)</f>
        <v>#DIV/0!</v>
      </c>
      <c r="B3" t="e">
        <f>IF(Tabelle1!J11&gt;3.9,0,1)</f>
        <v>#DIV/0!</v>
      </c>
      <c r="C3" t="s">
        <v>15</v>
      </c>
    </row>
    <row r="4" spans="1:5">
      <c r="A4" t="e">
        <f>IF(Tabelle1!J12&gt;3.9,0,Tabelle1!J12-4)</f>
        <v>#DIV/0!</v>
      </c>
      <c r="C4" t="s">
        <v>15</v>
      </c>
    </row>
    <row r="6" spans="1:5">
      <c r="A6" t="e">
        <f>IF(Tabelle1!J14&gt;3.9,0,Tabelle1!J14-4)</f>
        <v>#DIV/0!</v>
      </c>
      <c r="B6" t="e">
        <f>IF(Tabelle1!J14&gt;3.9,0,1)</f>
        <v>#DIV/0!</v>
      </c>
      <c r="C6" t="s">
        <v>16</v>
      </c>
    </row>
    <row r="7" spans="1:5">
      <c r="A7" t="e">
        <f>IF(Tabelle1!J8&gt;3.9,0,Tabelle1!J8-4)</f>
        <v>#DIV/0!</v>
      </c>
      <c r="B7" t="e">
        <f>IF(Tabelle1!J8&gt;3.9,0,1)</f>
        <v>#DIV/0!</v>
      </c>
      <c r="C7" t="s">
        <v>17</v>
      </c>
    </row>
    <row r="8" spans="1:5">
      <c r="A8" t="e">
        <f>IF(Tabelle1!J9&gt;3.9,0,Tabelle1!J9-4)</f>
        <v>#DIV/0!</v>
      </c>
      <c r="B8" t="e">
        <f>IF(Tabelle1!J9&gt;3.9,0,1)</f>
        <v>#DIV/0!</v>
      </c>
      <c r="C8" t="s">
        <v>18</v>
      </c>
    </row>
    <row r="9" spans="1:5">
      <c r="A9" t="e">
        <f>IF(Tabelle1!J10&gt;3.9,0,Tabelle1!J10-4)</f>
        <v>#DIV/0!</v>
      </c>
      <c r="B9" t="e">
        <f>IF(Tabelle1!J10&gt;3.9,0,1)</f>
        <v>#DIV/0!</v>
      </c>
      <c r="C9" t="s">
        <v>19</v>
      </c>
    </row>
    <row r="13" spans="1:5">
      <c r="A13" t="e">
        <f>IF(Tabelle1!J16&gt;3.9,0,Tabelle1!J16-4)</f>
        <v>#DIV/0!</v>
      </c>
      <c r="B13" t="e">
        <f>IF(Tabelle1!J16&gt;3.9,0,1)</f>
        <v>#DIV/0!</v>
      </c>
      <c r="C13" t="s">
        <v>8</v>
      </c>
    </row>
    <row r="18" spans="1:1">
      <c r="A18" t="e">
        <f>ABS(SUM(A2:A13))</f>
        <v>#DIV/0!</v>
      </c>
    </row>
  </sheetData>
  <pageMargins left="0.7" right="0.7" top="0.78740157499999996" bottom="0.78740157499999996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>KBZ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 Schlachter</dc:creator>
  <cp:lastModifiedBy>Vetsch Bettina BZB</cp:lastModifiedBy>
  <cp:lastPrinted>2017-11-10T13:04:49Z</cp:lastPrinted>
  <dcterms:created xsi:type="dcterms:W3CDTF">2014-08-13T13:10:12Z</dcterms:created>
  <dcterms:modified xsi:type="dcterms:W3CDTF">2018-03-20T13:37:36Z</dcterms:modified>
</cp:coreProperties>
</file>