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BergerC\Work Folders\Documents\AB3\BM-Unterlagen\Notenrechner\"/>
    </mc:Choice>
  </mc:AlternateContent>
  <xr:revisionPtr revIDLastSave="0" documentId="13_ncr:1_{E443F621-1561-49BB-B84D-EBC3949E2DC0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WD-W" sheetId="1" r:id="rId1"/>
    <sheet name="Tabelle2" sheetId="2" state="hidden" r:id="rId2"/>
  </sheets>
  <definedNames>
    <definedName name="_xlnm.Print_Area" localSheetId="0">'WD-W'!$A$1:$J$31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" i="1" l="1"/>
  <c r="H16" i="1"/>
  <c r="H15" i="1"/>
  <c r="H10" i="1"/>
  <c r="H11" i="1"/>
  <c r="H12" i="1"/>
  <c r="H9" i="1"/>
  <c r="J9" i="1" l="1"/>
  <c r="J10" i="1"/>
  <c r="J11" i="1"/>
  <c r="J12" i="1"/>
  <c r="J15" i="1"/>
  <c r="J16" i="1"/>
  <c r="H19" i="1"/>
  <c r="J19" i="1" s="1"/>
  <c r="H20" i="1"/>
  <c r="J20" i="1" s="1"/>
  <c r="A11" i="2" s="1"/>
  <c r="H24" i="1"/>
  <c r="J23" i="1"/>
  <c r="A13" i="2" l="1"/>
  <c r="J26" i="1"/>
  <c r="I28" i="1" s="1"/>
  <c r="J28" i="1" s="1"/>
  <c r="I29" i="1"/>
  <c r="J29" i="1" s="1"/>
  <c r="A2" i="2"/>
  <c r="A10" i="2" l="1"/>
  <c r="A5" i="2" l="1"/>
  <c r="A4" i="2"/>
  <c r="A3" i="2"/>
  <c r="A7" i="2" l="1"/>
  <c r="A8" i="2"/>
  <c r="A15" i="2" l="1"/>
  <c r="I30" i="1" s="1"/>
  <c r="J30" i="1" s="1"/>
</calcChain>
</file>

<file path=xl/sharedStrings.xml><?xml version="1.0" encoding="utf-8"?>
<sst xmlns="http://schemas.openxmlformats.org/spreadsheetml/2006/main" count="44" uniqueCount="38">
  <si>
    <t>Erfahrungsnoten</t>
  </si>
  <si>
    <t>Deutsch</t>
  </si>
  <si>
    <t>Gesamtnotenschnitt</t>
  </si>
  <si>
    <t>Nicht mehr als 2 Fachnoten ungenügend</t>
  </si>
  <si>
    <t xml:space="preserve"> 1. Semester</t>
  </si>
  <si>
    <t xml:space="preserve"> 2. Semester</t>
  </si>
  <si>
    <t xml:space="preserve"> 3. Semester</t>
  </si>
  <si>
    <t xml:space="preserve"> 4. Semester</t>
  </si>
  <si>
    <t xml:space="preserve"> 5. Semester</t>
  </si>
  <si>
    <t xml:space="preserve"> 6. Semester</t>
  </si>
  <si>
    <t>Mathematik</t>
  </si>
  <si>
    <t>Finanz- und Rechnungswesen</t>
  </si>
  <si>
    <t xml:space="preserve"> ERFA-Note Ø</t>
  </si>
  <si>
    <t xml:space="preserve"> </t>
  </si>
  <si>
    <t>Geschichte und Politik</t>
  </si>
  <si>
    <t>Technik und Umwelt</t>
  </si>
  <si>
    <t>Wirtschaft und Recht</t>
  </si>
  <si>
    <t>Grundlagenbereich</t>
  </si>
  <si>
    <t>Schwerpunktbereich</t>
  </si>
  <si>
    <t>Ergänzungsbereich</t>
  </si>
  <si>
    <t>IDAF</t>
  </si>
  <si>
    <t>IDPA</t>
  </si>
  <si>
    <t>Interdisziplinäres Arbeiten</t>
  </si>
  <si>
    <t>Minusnotenpunkte</t>
  </si>
  <si>
    <t>Anzahl UG</t>
  </si>
  <si>
    <t>Fach</t>
  </si>
  <si>
    <t>Französisch</t>
  </si>
  <si>
    <t>Englisch</t>
  </si>
  <si>
    <t>Finanz und Rechnungswesen</t>
  </si>
  <si>
    <t>Geschichte und Politk</t>
  </si>
  <si>
    <t>IDP</t>
  </si>
  <si>
    <t xml:space="preserve"> Prüfungsnote QV</t>
  </si>
  <si>
    <t xml:space="preserve"> Fachnote Notenausweis</t>
  </si>
  <si>
    <t>Notenabweichung von 4 (max. 2)</t>
  </si>
  <si>
    <t xml:space="preserve">Gesamtnotendurchschnitt </t>
  </si>
  <si>
    <r>
      <t xml:space="preserve">Kanton St.Gallen
Bildungsdepartement
</t>
    </r>
    <r>
      <rPr>
        <b/>
        <sz val="10.5"/>
        <rFont val="Arial"/>
        <family val="2"/>
      </rPr>
      <t>Berufs- und Weiterbildungszentrum</t>
    </r>
    <r>
      <rPr>
        <sz val="10.5"/>
        <rFont val="Arial"/>
        <family val="2"/>
      </rPr>
      <t xml:space="preserve"> </t>
    </r>
    <r>
      <rPr>
        <b/>
        <sz val="10.5"/>
        <rFont val="Arial"/>
        <family val="2"/>
      </rPr>
      <t>Buchs Sargans</t>
    </r>
  </si>
  <si>
    <t>QV Notenrechner BM 1 WD-W</t>
  </si>
  <si>
    <t>ab QV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</si>
</sst>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0"/>
      <name val="Frutiger LT 45 Light"/>
    </font>
    <font>
      <b/>
      <sz val="1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.5"/>
      <name val="Arial"/>
      <family val="2"/>
    </font>
    <font>
      <b/>
      <sz val="10.5"/>
      <name val="Arial"/>
      <family val="2"/>
    </font>
    <font>
      <b/>
      <sz val="14"/>
      <color indexed="10"/>
      <name val="Arial"/>
      <family val="2"/>
    </font>
    <font>
      <sz val="1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vertical="top"/>
    </xf>
    <xf numFmtId="164" fontId="2" fillId="2" borderId="0" xfId="0" applyNumberFormat="1" applyFont="1" applyFill="1" applyAlignment="1">
      <alignment vertical="top"/>
    </xf>
    <xf numFmtId="164" fontId="2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2" fillId="0" borderId="0" xfId="0" applyFont="1"/>
    <xf numFmtId="0" fontId="2" fillId="3" borderId="3" xfId="0" applyFont="1" applyFill="1" applyBorder="1" applyAlignment="1">
      <alignment vertical="top"/>
    </xf>
    <xf numFmtId="0" fontId="2" fillId="2" borderId="0" xfId="0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  <xf numFmtId="0" fontId="3" fillId="5" borderId="0" xfId="0" applyFont="1" applyFill="1" applyAlignment="1">
      <alignment horizontal="right" vertical="center"/>
    </xf>
    <xf numFmtId="164" fontId="3" fillId="0" borderId="8" xfId="0" applyNumberFormat="1" applyFont="1" applyBorder="1" applyAlignment="1">
      <alignment vertical="center"/>
    </xf>
    <xf numFmtId="0" fontId="2" fillId="2" borderId="2" xfId="0" applyFont="1" applyFill="1" applyBorder="1" applyAlignment="1">
      <alignment horizontal="center" textRotation="90"/>
    </xf>
    <xf numFmtId="0" fontId="3" fillId="2" borderId="2" xfId="0" applyFont="1" applyFill="1" applyBorder="1" applyAlignment="1">
      <alignment horizontal="center" textRotation="90"/>
    </xf>
    <xf numFmtId="0" fontId="2" fillId="2" borderId="7" xfId="0" applyFont="1" applyFill="1" applyBorder="1" applyAlignment="1">
      <alignment horizontal="left"/>
    </xf>
    <xf numFmtId="0" fontId="2" fillId="2" borderId="0" xfId="0" applyFont="1" applyFill="1" applyAlignment="1">
      <alignment horizontal="center" textRotation="90"/>
    </xf>
    <xf numFmtId="0" fontId="3" fillId="2" borderId="0" xfId="0" applyFont="1" applyFill="1" applyAlignment="1">
      <alignment horizontal="center" textRotation="90"/>
    </xf>
    <xf numFmtId="164" fontId="3" fillId="2" borderId="8" xfId="0" applyNumberFormat="1" applyFont="1" applyFill="1" applyBorder="1" applyAlignment="1">
      <alignment horizontal="center" textRotation="90"/>
    </xf>
    <xf numFmtId="0" fontId="3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textRotation="90"/>
    </xf>
    <xf numFmtId="0" fontId="2" fillId="0" borderId="5" xfId="0" applyFont="1" applyBorder="1" applyAlignment="1">
      <alignment horizontal="center" textRotation="90"/>
    </xf>
    <xf numFmtId="0" fontId="3" fillId="0" borderId="5" xfId="0" applyFont="1" applyBorder="1" applyAlignment="1">
      <alignment horizontal="center" textRotation="90"/>
    </xf>
    <xf numFmtId="164" fontId="3" fillId="0" borderId="6" xfId="0" applyNumberFormat="1" applyFont="1" applyBorder="1" applyAlignment="1">
      <alignment horizontal="center" textRotation="90"/>
    </xf>
    <xf numFmtId="0" fontId="2" fillId="0" borderId="7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2" borderId="0" xfId="0" applyFont="1" applyFill="1" applyAlignment="1">
      <alignment vertical="center"/>
    </xf>
    <xf numFmtId="164" fontId="2" fillId="0" borderId="2" xfId="0" applyNumberFormat="1" applyFont="1" applyBorder="1" applyAlignment="1" applyProtection="1">
      <alignment horizontal="center" vertical="center"/>
      <protection locked="0"/>
    </xf>
    <xf numFmtId="164" fontId="3" fillId="7" borderId="2" xfId="0" applyNumberFormat="1" applyFont="1" applyFill="1" applyBorder="1" applyAlignment="1">
      <alignment horizontal="center" vertical="center"/>
    </xf>
    <xf numFmtId="164" fontId="3" fillId="0" borderId="2" xfId="0" applyNumberFormat="1" applyFont="1" applyBorder="1" applyAlignment="1" applyProtection="1">
      <alignment horizontal="center" vertical="center"/>
      <protection locked="0"/>
    </xf>
    <xf numFmtId="164" fontId="3" fillId="6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top"/>
    </xf>
    <xf numFmtId="164" fontId="2" fillId="0" borderId="4" xfId="0" applyNumberFormat="1" applyFont="1" applyBorder="1" applyAlignment="1" applyProtection="1">
      <alignment horizontal="center" vertical="center"/>
      <protection locked="0"/>
    </xf>
    <xf numFmtId="164" fontId="3" fillId="7" borderId="4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top"/>
    </xf>
    <xf numFmtId="0" fontId="2" fillId="0" borderId="2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2" fillId="0" borderId="0" xfId="0" applyFont="1" applyAlignment="1">
      <alignment horizontal="center" vertical="top"/>
    </xf>
    <xf numFmtId="164" fontId="3" fillId="0" borderId="0" xfId="0" applyNumberFormat="1" applyFont="1" applyAlignment="1">
      <alignment vertical="center"/>
    </xf>
    <xf numFmtId="164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textRotation="90"/>
    </xf>
    <xf numFmtId="164" fontId="3" fillId="2" borderId="4" xfId="0" applyNumberFormat="1" applyFont="1" applyFill="1" applyBorder="1" applyAlignment="1">
      <alignment horizontal="center" textRotation="90"/>
    </xf>
    <xf numFmtId="0" fontId="4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textRotation="90"/>
    </xf>
    <xf numFmtId="0" fontId="3" fillId="2" borderId="4" xfId="0" applyFont="1" applyFill="1" applyBorder="1" applyAlignment="1">
      <alignment horizontal="center" textRotation="90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4" fontId="3" fillId="6" borderId="2" xfId="0" applyNumberFormat="1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323850</xdr:colOff>
      <xdr:row>0</xdr:row>
      <xdr:rowOff>38100</xdr:rowOff>
    </xdr:from>
    <xdr:ext cx="428625" cy="590550"/>
    <xdr:pic>
      <xdr:nvPicPr>
        <xdr:cNvPr id="54" name="Grafik 1" descr="sg_wappen_1c_13mm(600dpi).png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43600" y="38100"/>
          <a:ext cx="42862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34"/>
  <sheetViews>
    <sheetView showGridLines="0" tabSelected="1" zoomScaleNormal="100" workbookViewId="0">
      <selection activeCell="B9" sqref="B9"/>
    </sheetView>
  </sheetViews>
  <sheetFormatPr baseColWidth="10" defaultColWidth="5.33203125" defaultRowHeight="13.2"/>
  <cols>
    <col min="1" max="1" width="36" style="1" customWidth="1"/>
    <col min="2" max="6" width="5.33203125" style="1" customWidth="1"/>
    <col min="7" max="7" width="5.88671875" style="1" customWidth="1"/>
    <col min="8" max="8" width="7.33203125" style="1" customWidth="1"/>
    <col min="9" max="9" width="8.6640625" style="6" customWidth="1"/>
    <col min="10" max="10" width="12.44140625" style="1" customWidth="1"/>
    <col min="11" max="11" width="6.109375" style="1" customWidth="1"/>
    <col min="12" max="12" width="2.44140625" style="1" customWidth="1"/>
    <col min="13" max="16384" width="5.33203125" style="1"/>
  </cols>
  <sheetData>
    <row r="1" spans="1:11" ht="69.75" customHeight="1">
      <c r="A1" s="60" t="s">
        <v>35</v>
      </c>
      <c r="B1" s="60"/>
      <c r="C1" s="60"/>
      <c r="D1" s="60"/>
      <c r="E1" s="60"/>
      <c r="F1" s="10"/>
      <c r="G1" s="10"/>
      <c r="H1" s="10"/>
    </row>
    <row r="2" spans="1:11" ht="45" customHeight="1">
      <c r="A2" s="7"/>
    </row>
    <row r="3" spans="1:11" ht="21">
      <c r="A3" s="7" t="s">
        <v>36</v>
      </c>
      <c r="I3" s="1"/>
      <c r="J3" s="11" t="s">
        <v>37</v>
      </c>
    </row>
    <row r="4" spans="1:11" ht="21.75" customHeight="1">
      <c r="A4" s="7"/>
    </row>
    <row r="5" spans="1:11" s="2" customFormat="1" ht="25.5" customHeight="1">
      <c r="A5" s="64"/>
      <c r="B5" s="61" t="s">
        <v>0</v>
      </c>
      <c r="C5" s="62"/>
      <c r="D5" s="62"/>
      <c r="E5" s="62"/>
      <c r="F5" s="62"/>
      <c r="G5" s="62"/>
      <c r="H5" s="63"/>
      <c r="I5" s="66" t="s">
        <v>31</v>
      </c>
      <c r="J5" s="58" t="s">
        <v>32</v>
      </c>
    </row>
    <row r="6" spans="1:11" s="3" customFormat="1" ht="110.25" customHeight="1">
      <c r="A6" s="65"/>
      <c r="B6" s="18" t="s">
        <v>4</v>
      </c>
      <c r="C6" s="18" t="s">
        <v>5</v>
      </c>
      <c r="D6" s="18" t="s">
        <v>6</v>
      </c>
      <c r="E6" s="18" t="s">
        <v>7</v>
      </c>
      <c r="F6" s="18" t="s">
        <v>8</v>
      </c>
      <c r="G6" s="18" t="s">
        <v>9</v>
      </c>
      <c r="H6" s="19" t="s">
        <v>12</v>
      </c>
      <c r="I6" s="67"/>
      <c r="J6" s="59"/>
    </row>
    <row r="7" spans="1:11" s="3" customFormat="1" ht="9.9" customHeight="1">
      <c r="A7" s="20"/>
      <c r="B7" s="21"/>
      <c r="C7" s="21"/>
      <c r="D7" s="21"/>
      <c r="E7" s="21"/>
      <c r="F7" s="21"/>
      <c r="G7" s="21"/>
      <c r="H7" s="22"/>
      <c r="I7" s="22"/>
      <c r="J7" s="23"/>
    </row>
    <row r="8" spans="1:11" s="3" customFormat="1" ht="24.9" customHeight="1">
      <c r="A8" s="24" t="s">
        <v>17</v>
      </c>
      <c r="B8" s="25"/>
      <c r="C8" s="26"/>
      <c r="D8" s="26"/>
      <c r="E8" s="26"/>
      <c r="F8" s="26"/>
      <c r="G8" s="26"/>
      <c r="H8" s="27"/>
      <c r="I8" s="27"/>
      <c r="J8" s="28"/>
    </row>
    <row r="9" spans="1:11" ht="24.9" customHeight="1">
      <c r="A9" s="43" t="s">
        <v>1</v>
      </c>
      <c r="B9" s="34"/>
      <c r="C9" s="34"/>
      <c r="D9" s="34"/>
      <c r="E9" s="34"/>
      <c r="F9" s="34"/>
      <c r="G9" s="34"/>
      <c r="H9" s="35" t="e">
        <f>ROUND(AVERAGE(B9:G9),1)</f>
        <v>#DIV/0!</v>
      </c>
      <c r="I9" s="36"/>
      <c r="J9" s="37" t="e">
        <f>ROUND(AVERAGE(H9:I9)*2,0.5)/2</f>
        <v>#DIV/0!</v>
      </c>
      <c r="K9" s="8"/>
    </row>
    <row r="10" spans="1:11" ht="24.9" customHeight="1">
      <c r="A10" s="43" t="s">
        <v>26</v>
      </c>
      <c r="B10" s="34"/>
      <c r="C10" s="34"/>
      <c r="D10" s="34"/>
      <c r="E10" s="34"/>
      <c r="F10" s="34"/>
      <c r="G10" s="34"/>
      <c r="H10" s="35" t="e">
        <f t="shared" ref="H10:H12" si="0">ROUND(AVERAGE(B10:G10),1)</f>
        <v>#DIV/0!</v>
      </c>
      <c r="I10" s="36"/>
      <c r="J10" s="37" t="e">
        <f>ROUND(AVERAGE(H10:I10)*2,0.5)/2</f>
        <v>#DIV/0!</v>
      </c>
      <c r="K10" s="8"/>
    </row>
    <row r="11" spans="1:11" ht="24.9" customHeight="1">
      <c r="A11" s="43" t="s">
        <v>27</v>
      </c>
      <c r="B11" s="34"/>
      <c r="C11" s="34"/>
      <c r="D11" s="34"/>
      <c r="E11" s="34"/>
      <c r="F11" s="34"/>
      <c r="G11" s="34"/>
      <c r="H11" s="35" t="e">
        <f t="shared" si="0"/>
        <v>#DIV/0!</v>
      </c>
      <c r="I11" s="36"/>
      <c r="J11" s="37" t="e">
        <f>ROUND(AVERAGE(H11:I11)*2,0.5)/2</f>
        <v>#DIV/0!</v>
      </c>
      <c r="K11" s="8"/>
    </row>
    <row r="12" spans="1:11" ht="24.9" customHeight="1">
      <c r="A12" s="43" t="s">
        <v>10</v>
      </c>
      <c r="B12" s="34"/>
      <c r="C12" s="34"/>
      <c r="D12" s="34"/>
      <c r="E12" s="34"/>
      <c r="F12" s="34"/>
      <c r="G12" s="34"/>
      <c r="H12" s="35" t="e">
        <f t="shared" si="0"/>
        <v>#DIV/0!</v>
      </c>
      <c r="I12" s="36"/>
      <c r="J12" s="37" t="e">
        <f>ROUND(AVERAGE(H12:I12)*2,0.5)/2</f>
        <v>#DIV/0!</v>
      </c>
      <c r="K12" s="8"/>
    </row>
    <row r="13" spans="1:11" ht="9.9" customHeight="1">
      <c r="A13" s="29"/>
      <c r="B13" s="8"/>
      <c r="C13" s="8"/>
      <c r="D13" s="8"/>
      <c r="E13" s="8"/>
      <c r="F13" s="8"/>
      <c r="G13" s="8"/>
      <c r="H13" s="8"/>
      <c r="I13" s="8"/>
      <c r="J13" s="44"/>
      <c r="K13" s="8"/>
    </row>
    <row r="14" spans="1:11" ht="24.9" customHeight="1">
      <c r="A14" s="30" t="s">
        <v>18</v>
      </c>
      <c r="B14" s="45"/>
      <c r="C14" s="46"/>
      <c r="D14" s="46"/>
      <c r="E14" s="46"/>
      <c r="F14" s="46"/>
      <c r="G14" s="46"/>
      <c r="H14" s="46"/>
      <c r="I14" s="46"/>
      <c r="J14" s="47"/>
      <c r="K14" s="8"/>
    </row>
    <row r="15" spans="1:11" ht="24.9" customHeight="1">
      <c r="A15" s="43" t="s">
        <v>11</v>
      </c>
      <c r="B15" s="34"/>
      <c r="C15" s="34"/>
      <c r="D15" s="34"/>
      <c r="E15" s="34"/>
      <c r="F15" s="34"/>
      <c r="G15" s="34"/>
      <c r="H15" s="35" t="e">
        <f t="shared" ref="H15:H16" si="1">ROUND(AVERAGE(B15:G15),1)</f>
        <v>#DIV/0!</v>
      </c>
      <c r="I15" s="36"/>
      <c r="J15" s="37" t="e">
        <f>ROUND(AVERAGE(H15:I15)*2,0.5)/2</f>
        <v>#DIV/0!</v>
      </c>
      <c r="K15" s="8"/>
    </row>
    <row r="16" spans="1:11" ht="24.9" customHeight="1">
      <c r="A16" s="43" t="s">
        <v>16</v>
      </c>
      <c r="B16" s="34"/>
      <c r="C16" s="34"/>
      <c r="D16" s="34"/>
      <c r="E16" s="34"/>
      <c r="F16" s="34"/>
      <c r="G16" s="34"/>
      <c r="H16" s="35" t="e">
        <f t="shared" si="1"/>
        <v>#DIV/0!</v>
      </c>
      <c r="I16" s="36"/>
      <c r="J16" s="37" t="e">
        <f>ROUND(AVERAGE(H16:I16)*2,0.5)/2</f>
        <v>#DIV/0!</v>
      </c>
      <c r="K16" s="8"/>
    </row>
    <row r="17" spans="1:17" ht="9.9" customHeight="1">
      <c r="A17" s="29"/>
      <c r="B17" s="8"/>
      <c r="C17" s="8"/>
      <c r="D17" s="8"/>
      <c r="E17" s="8"/>
      <c r="F17" s="8"/>
      <c r="G17" s="8"/>
      <c r="H17" s="8"/>
      <c r="I17" s="8"/>
      <c r="J17" s="44"/>
      <c r="K17" s="8"/>
    </row>
    <row r="18" spans="1:17" ht="24.9" customHeight="1">
      <c r="A18" s="30" t="s">
        <v>19</v>
      </c>
      <c r="B18" s="45"/>
      <c r="C18" s="46"/>
      <c r="D18" s="46"/>
      <c r="E18" s="46"/>
      <c r="F18" s="46"/>
      <c r="G18" s="46"/>
      <c r="H18" s="46"/>
      <c r="I18" s="46"/>
      <c r="J18" s="47"/>
      <c r="K18" s="8"/>
    </row>
    <row r="19" spans="1:17" ht="24.9" customHeight="1">
      <c r="A19" s="43" t="s">
        <v>14</v>
      </c>
      <c r="B19" s="34"/>
      <c r="C19" s="34"/>
      <c r="D19" s="34"/>
      <c r="E19" s="34"/>
      <c r="F19" s="48"/>
      <c r="G19" s="50"/>
      <c r="H19" s="35" t="e">
        <f>ROUND(AVERAGE(B19:E19)*2,0.5)/2</f>
        <v>#DIV/0!</v>
      </c>
      <c r="I19" s="51"/>
      <c r="J19" s="37" t="e">
        <f>H19</f>
        <v>#DIV/0!</v>
      </c>
      <c r="K19" s="8"/>
    </row>
    <row r="20" spans="1:17" ht="24.9" customHeight="1">
      <c r="A20" s="43" t="s">
        <v>15</v>
      </c>
      <c r="B20" s="48"/>
      <c r="C20" s="49"/>
      <c r="D20" s="49"/>
      <c r="E20" s="50"/>
      <c r="F20" s="34"/>
      <c r="G20" s="34"/>
      <c r="H20" s="35" t="e">
        <f>ROUND(AVERAGE(F20:G20)*2,0.5)/2</f>
        <v>#DIV/0!</v>
      </c>
      <c r="I20" s="51"/>
      <c r="J20" s="37" t="e">
        <f>H20</f>
        <v>#DIV/0!</v>
      </c>
      <c r="K20" s="8"/>
    </row>
    <row r="21" spans="1:17" ht="9.9" customHeight="1">
      <c r="A21" s="29"/>
      <c r="B21" s="8"/>
      <c r="C21" s="8"/>
      <c r="D21" s="8"/>
      <c r="E21" s="8"/>
      <c r="F21" s="8"/>
      <c r="G21" s="8"/>
      <c r="H21" s="8"/>
      <c r="I21" s="8"/>
      <c r="J21" s="44"/>
      <c r="K21" s="8"/>
    </row>
    <row r="22" spans="1:17" ht="24.9" customHeight="1">
      <c r="A22" s="30" t="s">
        <v>22</v>
      </c>
      <c r="B22" s="30"/>
      <c r="C22" s="52"/>
      <c r="D22" s="52"/>
      <c r="E22" s="52"/>
      <c r="F22" s="52"/>
      <c r="G22" s="52"/>
      <c r="H22" s="52"/>
      <c r="I22" s="52"/>
      <c r="J22" s="53"/>
      <c r="K22" s="8"/>
    </row>
    <row r="23" spans="1:17" ht="24.9" customHeight="1">
      <c r="A23" s="31" t="s">
        <v>20</v>
      </c>
      <c r="B23" s="13"/>
      <c r="C23" s="39"/>
      <c r="D23" s="40"/>
      <c r="E23" s="40"/>
      <c r="F23" s="48"/>
      <c r="G23" s="50"/>
      <c r="H23" s="41" t="e">
        <f>ROUND(AVERAGE(D23:E23),1)</f>
        <v>#DIV/0!</v>
      </c>
      <c r="I23" s="38"/>
      <c r="J23" s="71" t="e">
        <f>ROUND(AVERAGE(H23:H24)*2,0.5)/2</f>
        <v>#DIV/0!</v>
      </c>
      <c r="K23" s="8"/>
      <c r="M23" s="9"/>
    </row>
    <row r="24" spans="1:17" ht="24.9" customHeight="1">
      <c r="A24" s="31" t="s">
        <v>21</v>
      </c>
      <c r="B24" s="13"/>
      <c r="C24" s="42"/>
      <c r="D24" s="42"/>
      <c r="E24" s="42"/>
      <c r="F24" s="39"/>
      <c r="G24" s="34"/>
      <c r="H24" s="35">
        <f>G24</f>
        <v>0</v>
      </c>
      <c r="I24" s="38"/>
      <c r="J24" s="71"/>
      <c r="K24" s="8"/>
    </row>
    <row r="25" spans="1:17" ht="9.9" customHeight="1">
      <c r="A25" s="29"/>
      <c r="B25" s="54"/>
      <c r="C25" s="54"/>
      <c r="D25" s="54"/>
      <c r="E25" s="54"/>
      <c r="F25" s="54"/>
      <c r="G25" s="8"/>
      <c r="H25" s="55"/>
      <c r="I25" s="8"/>
      <c r="J25" s="17"/>
      <c r="K25" s="8"/>
    </row>
    <row r="26" spans="1:17" ht="24.9" customHeight="1">
      <c r="A26" s="32" t="s">
        <v>2</v>
      </c>
      <c r="B26" s="68"/>
      <c r="C26" s="69"/>
      <c r="D26" s="69"/>
      <c r="E26" s="69"/>
      <c r="F26" s="69"/>
      <c r="G26" s="69"/>
      <c r="H26" s="69"/>
      <c r="I26" s="70"/>
      <c r="J26" s="37" t="e">
        <f>ROUND(AVERAGE(J9:J23),1)</f>
        <v>#DIV/0!</v>
      </c>
      <c r="K26" s="8"/>
      <c r="Q26" s="1" t="s">
        <v>13</v>
      </c>
    </row>
    <row r="27" spans="1:17" ht="24.9" customHeight="1">
      <c r="A27" s="4"/>
      <c r="B27" s="4"/>
      <c r="C27" s="4"/>
      <c r="D27" s="4"/>
      <c r="E27" s="4"/>
      <c r="F27" s="4"/>
      <c r="G27" s="4"/>
      <c r="H27" s="4"/>
      <c r="I27" s="4"/>
      <c r="J27" s="5"/>
    </row>
    <row r="28" spans="1:17" ht="24.9" customHeight="1">
      <c r="A28" s="33" t="s">
        <v>34</v>
      </c>
      <c r="B28" s="8"/>
      <c r="C28" s="14"/>
      <c r="D28" s="14"/>
      <c r="E28" s="14"/>
      <c r="F28" s="14"/>
      <c r="G28" s="14"/>
      <c r="H28" s="15"/>
      <c r="I28" s="56" t="e">
        <f>J26</f>
        <v>#DIV/0!</v>
      </c>
      <c r="J28" s="16" t="e">
        <f>IF(I28&gt;3.95,"erfüllt","nicht erfüllt")</f>
        <v>#DIV/0!</v>
      </c>
    </row>
    <row r="29" spans="1:17" ht="24.9" customHeight="1">
      <c r="A29" s="33" t="s">
        <v>3</v>
      </c>
      <c r="B29" s="14"/>
      <c r="C29" s="14"/>
      <c r="D29" s="14"/>
      <c r="E29" s="14"/>
      <c r="F29" s="14"/>
      <c r="G29" s="14"/>
      <c r="H29" s="14"/>
      <c r="I29" s="57">
        <f>COUNTIF(J9:J23,"&lt;4")</f>
        <v>0</v>
      </c>
      <c r="J29" s="16" t="str">
        <f>IF(I29&gt;2,"nicht erfüllt","erfüllt")</f>
        <v>erfüllt</v>
      </c>
    </row>
    <row r="30" spans="1:17" ht="24.9" customHeight="1">
      <c r="A30" s="33" t="s">
        <v>33</v>
      </c>
      <c r="B30" s="8"/>
      <c r="C30" s="14"/>
      <c r="D30" s="14"/>
      <c r="E30" s="14"/>
      <c r="F30" s="14"/>
      <c r="G30" s="14"/>
      <c r="H30" s="15"/>
      <c r="I30" s="56" t="e">
        <f>Tabelle2!A15</f>
        <v>#DIV/0!</v>
      </c>
      <c r="J30" s="16" t="e">
        <f>IF(I30&gt;2,"nicht erfüllt","erfüllt")</f>
        <v>#DIV/0!</v>
      </c>
    </row>
    <row r="31" spans="1:17" ht="17.25" customHeight="1">
      <c r="A31" s="4"/>
      <c r="B31" s="4"/>
      <c r="C31" s="4"/>
      <c r="D31" s="4"/>
      <c r="E31" s="4"/>
      <c r="F31" s="4"/>
      <c r="G31" s="4"/>
      <c r="H31" s="4"/>
      <c r="I31" s="4"/>
      <c r="J31" s="5"/>
    </row>
    <row r="32" spans="1:17" ht="27" customHeight="1">
      <c r="I32" s="1"/>
      <c r="J32" s="6"/>
    </row>
    <row r="33" spans="9:10" ht="27" customHeight="1">
      <c r="I33" s="1"/>
      <c r="J33" s="6"/>
    </row>
    <row r="34" spans="9:10" ht="27" customHeight="1">
      <c r="I34" s="1"/>
      <c r="J34" s="6"/>
    </row>
  </sheetData>
  <sheetProtection algorithmName="SHA-512" hashValue="sjvwqjBUmSxpbnzaNjuLmBbiJDN7gIy8ygBOHW0pf0oKgsVE5Z6I+mw4FhxRNYy7l+SvvQCxc03vUemz6yAcrA==" saltValue="2s7LDoJY69aU8JF7f8IPWA==" spinCount="100000" sheet="1" objects="1" scenarios="1" selectLockedCells="1"/>
  <mergeCells count="7">
    <mergeCell ref="B26:I26"/>
    <mergeCell ref="J23:J24"/>
    <mergeCell ref="J5:J6"/>
    <mergeCell ref="A1:E1"/>
    <mergeCell ref="B5:H5"/>
    <mergeCell ref="A5:A6"/>
    <mergeCell ref="I5:I6"/>
  </mergeCells>
  <phoneticPr fontId="0" type="noConversion"/>
  <pageMargins left="0.59055118110236227" right="0.59055118110236227" top="0.59055118110236227" bottom="0.78740157480314965" header="0.19685039370078741" footer="0.51181102362204722"/>
  <pageSetup paperSize="9" scale="9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C15"/>
  <sheetViews>
    <sheetView workbookViewId="0">
      <selection activeCell="A15" sqref="A15"/>
    </sheetView>
  </sheetViews>
  <sheetFormatPr baseColWidth="10" defaultColWidth="11.44140625" defaultRowHeight="13.2"/>
  <cols>
    <col min="1" max="16384" width="11.44140625" style="12"/>
  </cols>
  <sheetData>
    <row r="1" spans="1:3">
      <c r="A1" s="12" t="s">
        <v>23</v>
      </c>
      <c r="B1" s="12" t="s">
        <v>24</v>
      </c>
      <c r="C1" s="12" t="s">
        <v>25</v>
      </c>
    </row>
    <row r="2" spans="1:3">
      <c r="A2" s="1" t="e">
        <f>IF('WD-W'!J9&gt;3.9,0,'WD-W'!J9-4)</f>
        <v>#DIV/0!</v>
      </c>
      <c r="C2" s="12" t="s">
        <v>1</v>
      </c>
    </row>
    <row r="3" spans="1:3">
      <c r="A3" s="1" t="e">
        <f>IF('WD-W'!J10&gt;3.9,0,'WD-W'!J10-4)</f>
        <v>#DIV/0!</v>
      </c>
      <c r="C3" s="12" t="s">
        <v>26</v>
      </c>
    </row>
    <row r="4" spans="1:3">
      <c r="A4" s="1" t="e">
        <f>IF('WD-W'!J11&gt;3.9,0,'WD-W'!J11-4)</f>
        <v>#DIV/0!</v>
      </c>
      <c r="C4" s="12" t="s">
        <v>27</v>
      </c>
    </row>
    <row r="5" spans="1:3">
      <c r="A5" s="1" t="e">
        <f>IF('WD-W'!J12&gt;3.9,0,'WD-W'!J12-4)</f>
        <v>#DIV/0!</v>
      </c>
      <c r="C5" s="12" t="s">
        <v>10</v>
      </c>
    </row>
    <row r="6" spans="1:3">
      <c r="A6" s="1"/>
    </row>
    <row r="7" spans="1:3">
      <c r="A7" s="1" t="e">
        <f>IF('WD-W'!J15&gt;3.9,0,'WD-W'!J15-4)</f>
        <v>#DIV/0!</v>
      </c>
      <c r="C7" s="12" t="s">
        <v>28</v>
      </c>
    </row>
    <row r="8" spans="1:3">
      <c r="A8" s="1" t="e">
        <f>IF('WD-W'!J16&gt;3.9,0,'WD-W'!J16-4)</f>
        <v>#DIV/0!</v>
      </c>
      <c r="C8" s="12" t="s">
        <v>16</v>
      </c>
    </row>
    <row r="9" spans="1:3">
      <c r="A9" s="1"/>
    </row>
    <row r="10" spans="1:3">
      <c r="A10" s="1" t="e">
        <f>IF('WD-W'!J19&gt;3.9,0,'WD-W'!J19-4)</f>
        <v>#DIV/0!</v>
      </c>
      <c r="C10" s="12" t="s">
        <v>29</v>
      </c>
    </row>
    <row r="11" spans="1:3">
      <c r="A11" s="1" t="e">
        <f>IF('WD-W'!J20&gt;3.9,0,'WD-W'!J20-4)</f>
        <v>#DIV/0!</v>
      </c>
      <c r="C11" s="12" t="s">
        <v>15</v>
      </c>
    </row>
    <row r="12" spans="1:3">
      <c r="A12" s="1"/>
    </row>
    <row r="13" spans="1:3">
      <c r="A13" s="1" t="e">
        <f>IF('WD-W'!J23&gt;3.9,0,'WD-W'!J23-4)</f>
        <v>#DIV/0!</v>
      </c>
      <c r="C13" s="12" t="s">
        <v>30</v>
      </c>
    </row>
    <row r="14" spans="1:3">
      <c r="A14" s="1"/>
    </row>
    <row r="15" spans="1:3">
      <c r="A15" s="1" t="e">
        <f>ABS(SUM(A2:A13))</f>
        <v>#DIV/0!</v>
      </c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docMetadata/LabelInfo.xml><?xml version="1.0" encoding="utf-8"?>
<clbl:labelList xmlns:clbl="http://schemas.microsoft.com/office/2020/mipLabelMetadata">
  <clbl:label id="{806a8f2b-28e4-44c4-ac01-7357a3a2b9e7}" enabled="1" method="Standard" siteId="{5daf41bd-338c-4311-b1b0-e1299889c34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WD-W</vt:lpstr>
      <vt:lpstr>Tabelle2</vt:lpstr>
      <vt:lpstr>'WD-W'!Druckbereich</vt:lpstr>
    </vt:vector>
  </TitlesOfParts>
  <Company>KBZSG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KBZSG</dc:creator>
  <cp:lastModifiedBy>Berger Cornel BZBS</cp:lastModifiedBy>
  <cp:lastPrinted>2026-09-04T12:07:31Z</cp:lastPrinted>
  <dcterms:created xsi:type="dcterms:W3CDTF">2005-12-20T10:15:24Z</dcterms:created>
  <dcterms:modified xsi:type="dcterms:W3CDTF">2026-09-04T12:59:36Z</dcterms:modified>
</cp:coreProperties>
</file>