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gerC\Work Folders\Documents\AB3\BM-Unterlagen\BM 2030 Anpassungen\"/>
    </mc:Choice>
  </mc:AlternateContent>
  <xr:revisionPtr revIDLastSave="0" documentId="13_ncr:80000009_{088D57F0-3E3F-4261-B13B-DE19D52B0B4D}" xr6:coauthVersionLast="47" xr6:coauthVersionMax="47" xr10:uidLastSave="{00000000-0000-0000-0000-000000000000}"/>
  <bookViews>
    <workbookView xWindow="-108" yWindow="-108" windowWidth="41496" windowHeight="16776" xr2:uid="{8DCFC89A-FF03-40A2-B47C-326C722D9454}"/>
  </bookViews>
  <sheets>
    <sheet name="Tabelle1" sheetId="1" r:id="rId1"/>
    <sheet name="Tabelle2" sheetId="3" state="hidden" r:id="rId2"/>
  </sheets>
  <definedNames>
    <definedName name="_xlnm.Print_Area" localSheetId="0">Tabelle1!$A$1:$H$24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H14" i="1"/>
  <c r="F9" i="1"/>
  <c r="F10" i="1"/>
  <c r="F11" i="1"/>
  <c r="F12" i="1"/>
  <c r="F13" i="1"/>
  <c r="H13" i="1" s="1"/>
  <c r="A7" i="3" s="1"/>
  <c r="F14" i="1"/>
  <c r="A8" i="3" s="1"/>
  <c r="F15" i="1"/>
  <c r="H15" i="1" s="1"/>
  <c r="F8" i="1"/>
  <c r="H8" i="1" s="1"/>
  <c r="F17" i="1"/>
  <c r="H9" i="1"/>
  <c r="H10" i="1"/>
  <c r="A4" i="3" s="1"/>
  <c r="H11" i="1"/>
  <c r="A5" i="3" s="1"/>
  <c r="H12" i="1"/>
  <c r="B6" i="3" s="1"/>
  <c r="H16" i="1" l="1"/>
  <c r="B9" i="3"/>
  <c r="A9" i="3"/>
  <c r="I12" i="1"/>
  <c r="I10" i="1"/>
  <c r="B5" i="3"/>
  <c r="A3" i="3"/>
  <c r="B3" i="3"/>
  <c r="A2" i="3"/>
  <c r="A11" i="3" s="1"/>
  <c r="G22" i="1" s="1"/>
  <c r="H22" i="1" s="1"/>
  <c r="B2" i="3"/>
  <c r="H18" i="1"/>
  <c r="G20" i="1" s="1"/>
  <c r="H20" i="1" s="1"/>
  <c r="G21" i="1"/>
  <c r="H21" i="1" s="1"/>
  <c r="B4" i="3"/>
  <c r="B7" i="3"/>
  <c r="I11" i="1"/>
  <c r="A6" i="3"/>
  <c r="B8" i="3"/>
</calcChain>
</file>

<file path=xl/sharedStrings.xml><?xml version="1.0" encoding="utf-8"?>
<sst xmlns="http://schemas.openxmlformats.org/spreadsheetml/2006/main" count="31" uniqueCount="25">
  <si>
    <t>Erfahrungsnoten</t>
  </si>
  <si>
    <t>Gesamtnotenschnitt</t>
  </si>
  <si>
    <t>Nicht mehr als 2 Fachnoten ungenügend</t>
  </si>
  <si>
    <t>Minusnotenpunkte</t>
  </si>
  <si>
    <t>Anzahl UG</t>
  </si>
  <si>
    <t xml:space="preserve">Deutsch </t>
  </si>
  <si>
    <t>Französisch</t>
  </si>
  <si>
    <t xml:space="preserve"> ERFA-Note Ø  </t>
  </si>
  <si>
    <t xml:space="preserve"> Prüfungsnote QV</t>
  </si>
  <si>
    <t xml:space="preserve"> Fachnote Notenausweis</t>
  </si>
  <si>
    <r>
      <t xml:space="preserve">Kanton St.Gallen
Bildungsdepartement
</t>
    </r>
    <r>
      <rPr>
        <b/>
        <sz val="10.5"/>
        <rFont val="Arial"/>
        <family val="2"/>
      </rPr>
      <t>Berufs- und Weiterbildungszentrum Buchs</t>
    </r>
  </si>
  <si>
    <t>Umrechnung für den Notenausweis</t>
  </si>
  <si>
    <t>Geschichte und Politik</t>
  </si>
  <si>
    <t>IDAF</t>
  </si>
  <si>
    <t>Mathematik Grundlagen</t>
  </si>
  <si>
    <t>Wirtschaft und Recht</t>
  </si>
  <si>
    <t xml:space="preserve">Englisch </t>
  </si>
  <si>
    <t>Deutsch</t>
  </si>
  <si>
    <t>Englisch</t>
  </si>
  <si>
    <t>IDPA</t>
  </si>
  <si>
    <t>Finanz- und Rechnungswesen</t>
  </si>
  <si>
    <t>Technik und Umwelt</t>
  </si>
  <si>
    <t>Gesamtnotendurchschnitt (mindestens 4.0)</t>
  </si>
  <si>
    <t>Abweichung zur Note 4.0 (maximal 2 Notenpunkte)</t>
  </si>
  <si>
    <t>Notenrechner BM 2, BMWB (ab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</si>
</sst>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0.5"/>
      <color theme="1"/>
      <name val="Arial"/>
      <family val="2"/>
    </font>
    <font>
      <sz val="10"/>
      <name val="Frutiger LT 45 Light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.5"/>
      <name val="Arial"/>
      <family val="2"/>
    </font>
    <font>
      <b/>
      <sz val="10.5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0.5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3" fillId="0" borderId="0" xfId="1" applyNumberFormat="1" applyFont="1" applyFill="1" applyBorder="1" applyAlignment="1" applyProtection="1">
      <alignment vertical="top"/>
    </xf>
    <xf numFmtId="0" fontId="3" fillId="0" borderId="0" xfId="1" applyFont="1" applyFill="1" applyBorder="1" applyAlignment="1" applyProtection="1">
      <alignment vertical="top"/>
    </xf>
    <xf numFmtId="0" fontId="2" fillId="0" borderId="0" xfId="1" applyFont="1" applyFill="1" applyBorder="1" applyAlignment="1" applyProtection="1">
      <alignment vertical="top"/>
    </xf>
    <xf numFmtId="0" fontId="7" fillId="0" borderId="0" xfId="1" applyFont="1" applyFill="1" applyBorder="1" applyAlignment="1" applyProtection="1">
      <alignment horizontal="right" vertical="top"/>
    </xf>
    <xf numFmtId="0" fontId="3" fillId="2" borderId="0" xfId="1" applyFont="1" applyFill="1" applyBorder="1" applyAlignment="1" applyProtection="1">
      <alignment vertical="top"/>
    </xf>
    <xf numFmtId="0" fontId="3" fillId="2" borderId="0" xfId="1" applyFont="1" applyFill="1" applyBorder="1" applyAlignment="1">
      <alignment vertical="top"/>
    </xf>
    <xf numFmtId="0" fontId="8" fillId="0" borderId="0" xfId="1" applyFont="1" applyFill="1" applyBorder="1" applyAlignment="1" applyProtection="1">
      <alignment horizontal="right" vertical="top"/>
    </xf>
    <xf numFmtId="0" fontId="3" fillId="3" borderId="1" xfId="1" applyFont="1" applyFill="1" applyBorder="1" applyAlignment="1" applyProtection="1">
      <alignment vertical="center"/>
    </xf>
    <xf numFmtId="0" fontId="3" fillId="3" borderId="2" xfId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 applyProtection="1">
      <alignment vertical="center"/>
    </xf>
    <xf numFmtId="0" fontId="3" fillId="2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vertical="top"/>
    </xf>
    <xf numFmtId="164" fontId="3" fillId="0" borderId="3" xfId="1" applyNumberFormat="1" applyFont="1" applyBorder="1" applyAlignment="1" applyProtection="1">
      <alignment horizontal="center" vertical="center"/>
      <protection locked="0"/>
    </xf>
    <xf numFmtId="164" fontId="3" fillId="2" borderId="0" xfId="1" applyNumberFormat="1" applyFont="1" applyFill="1" applyBorder="1" applyAlignment="1" applyProtection="1">
      <alignment horizontal="center" vertical="center"/>
    </xf>
    <xf numFmtId="0" fontId="3" fillId="2" borderId="0" xfId="1" applyFont="1" applyFill="1" applyBorder="1" applyAlignment="1" applyProtection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164" fontId="3" fillId="4" borderId="3" xfId="1" applyNumberFormat="1" applyFont="1" applyFill="1" applyBorder="1" applyAlignment="1" applyProtection="1">
      <alignment horizontal="center" vertical="center"/>
    </xf>
    <xf numFmtId="0" fontId="3" fillId="3" borderId="4" xfId="1" applyFont="1" applyFill="1" applyBorder="1" applyAlignment="1" applyProtection="1">
      <alignment vertical="center"/>
    </xf>
    <xf numFmtId="0" fontId="3" fillId="3" borderId="5" xfId="1" applyFont="1" applyFill="1" applyBorder="1" applyAlignment="1" applyProtection="1">
      <alignment vertical="center"/>
    </xf>
    <xf numFmtId="164" fontId="3" fillId="4" borderId="0" xfId="1" applyNumberFormat="1" applyFont="1" applyFill="1" applyBorder="1" applyAlignment="1" applyProtection="1">
      <alignment vertical="center"/>
    </xf>
    <xf numFmtId="0" fontId="5" fillId="0" borderId="0" xfId="1" applyFont="1" applyFill="1" applyAlignment="1" applyProtection="1">
      <alignment vertical="top"/>
    </xf>
    <xf numFmtId="0" fontId="0" fillId="0" borderId="0" xfId="0" applyProtection="1"/>
    <xf numFmtId="0" fontId="4" fillId="2" borderId="3" xfId="1" applyFont="1" applyFill="1" applyBorder="1" applyAlignment="1" applyProtection="1">
      <alignment horizontal="center" textRotation="90" wrapText="1"/>
    </xf>
    <xf numFmtId="0" fontId="4" fillId="0" borderId="3" xfId="1" applyFont="1" applyBorder="1" applyAlignment="1" applyProtection="1">
      <alignment horizontal="left"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6" xfId="1" applyFont="1" applyBorder="1" applyAlignment="1" applyProtection="1">
      <alignment vertical="center" wrapText="1"/>
    </xf>
    <xf numFmtId="0" fontId="4" fillId="0" borderId="1" xfId="1" applyFont="1" applyBorder="1" applyAlignment="1" applyProtection="1">
      <alignment vertical="center" wrapText="1"/>
    </xf>
    <xf numFmtId="164" fontId="4" fillId="5" borderId="3" xfId="1" applyNumberFormat="1" applyFont="1" applyFill="1" applyBorder="1" applyAlignment="1" applyProtection="1">
      <alignment horizontal="center" vertical="center"/>
    </xf>
    <xf numFmtId="164" fontId="4" fillId="6" borderId="3" xfId="1" applyNumberFormat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vertical="center"/>
    </xf>
    <xf numFmtId="0" fontId="4" fillId="7" borderId="0" xfId="1" applyFont="1" applyFill="1" applyBorder="1" applyAlignment="1" applyProtection="1">
      <alignment horizontal="right" vertical="center"/>
    </xf>
    <xf numFmtId="164" fontId="3" fillId="0" borderId="3" xfId="1" applyNumberFormat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horizontal="center"/>
    </xf>
    <xf numFmtId="0" fontId="3" fillId="2" borderId="9" xfId="1" applyFont="1" applyFill="1" applyBorder="1" applyAlignment="1" applyProtection="1">
      <alignment horizontal="center"/>
    </xf>
    <xf numFmtId="164" fontId="4" fillId="6" borderId="7" xfId="1" applyNumberFormat="1" applyFont="1" applyFill="1" applyBorder="1" applyAlignment="1" applyProtection="1">
      <alignment horizontal="center" vertical="center"/>
    </xf>
    <xf numFmtId="164" fontId="4" fillId="6" borderId="6" xfId="1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top" wrapText="1"/>
    </xf>
    <xf numFmtId="0" fontId="4" fillId="2" borderId="7" xfId="1" applyFont="1" applyFill="1" applyBorder="1" applyAlignment="1" applyProtection="1">
      <alignment horizontal="center" vertical="center" wrapText="1"/>
    </xf>
    <xf numFmtId="0" fontId="4" fillId="2" borderId="6" xfId="1" applyFont="1" applyFill="1" applyBorder="1" applyAlignment="1" applyProtection="1">
      <alignment horizontal="center" vertical="center" wrapText="1"/>
    </xf>
    <xf numFmtId="0" fontId="4" fillId="2" borderId="4" xfId="1" applyFont="1" applyFill="1" applyBorder="1" applyAlignment="1" applyProtection="1">
      <alignment horizontal="center" vertical="center"/>
    </xf>
    <xf numFmtId="0" fontId="4" fillId="2" borderId="5" xfId="1" applyFont="1" applyFill="1" applyBorder="1" applyAlignment="1" applyProtection="1">
      <alignment horizontal="center" vertical="center"/>
    </xf>
    <xf numFmtId="0" fontId="4" fillId="2" borderId="8" xfId="1" applyFont="1" applyFill="1" applyBorder="1" applyAlignment="1" applyProtection="1">
      <alignment horizontal="center" vertical="center"/>
    </xf>
    <xf numFmtId="164" fontId="4" fillId="2" borderId="7" xfId="1" applyNumberFormat="1" applyFont="1" applyFill="1" applyBorder="1" applyAlignment="1" applyProtection="1">
      <alignment horizontal="center" textRotation="90" wrapText="1"/>
    </xf>
    <xf numFmtId="164" fontId="4" fillId="2" borderId="6" xfId="1" applyNumberFormat="1" applyFont="1" applyFill="1" applyBorder="1" applyAlignment="1" applyProtection="1">
      <alignment horizontal="center" textRotation="90" wrapText="1"/>
    </xf>
  </cellXfs>
  <cellStyles count="2">
    <cellStyle name="Standard" xfId="0" builtinId="0"/>
    <cellStyle name="Standard 2" xfId="1" xr:uid="{7E158606-D016-4B07-B7D1-90F5AE9C6F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426720</xdr:colOff>
      <xdr:row>0</xdr:row>
      <xdr:rowOff>22860</xdr:rowOff>
    </xdr:from>
    <xdr:to>
      <xdr:col>7</xdr:col>
      <xdr:colOff>891540</xdr:colOff>
      <xdr:row>0</xdr:row>
      <xdr:rowOff>617220</xdr:rowOff>
    </xdr:to>
    <xdr:pic>
      <xdr:nvPicPr>
        <xdr:cNvPr id="1028" name="Grafik 1" descr="sg_wappen_1c_13mm(600dpi).png">
          <a:extLst>
            <a:ext uri="{FF2B5EF4-FFF2-40B4-BE49-F238E27FC236}">
              <a16:creationId xmlns:a16="http://schemas.microsoft.com/office/drawing/2014/main" id="{0211EDD7-8482-B42D-AFA6-BBD809F2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7920" y="22860"/>
          <a:ext cx="46482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80F22-45EC-4951-822D-B95A30530298}">
  <sheetPr>
    <pageSetUpPr fitToPage="1"/>
  </sheetPr>
  <dimension ref="A1:I24"/>
  <sheetViews>
    <sheetView showGridLines="0" tabSelected="1" topLeftCell="A2" zoomScaleNormal="100" workbookViewId="0">
      <selection activeCell="B8" sqref="B8"/>
    </sheetView>
  </sheetViews>
  <sheetFormatPr baseColWidth="10" defaultRowHeight="13.8"/>
  <cols>
    <col min="1" max="1" width="40" customWidth="1"/>
    <col min="2" max="5" width="5.19921875" customWidth="1"/>
    <col min="6" max="7" width="7.59765625" customWidth="1"/>
    <col min="8" max="8" width="12.296875" customWidth="1"/>
    <col min="9" max="9" width="11" style="18" customWidth="1"/>
  </cols>
  <sheetData>
    <row r="1" spans="1:9" ht="69.75" customHeight="1">
      <c r="A1" s="41" t="s">
        <v>10</v>
      </c>
      <c r="B1" s="41"/>
      <c r="C1" s="41"/>
      <c r="D1" s="41"/>
      <c r="E1" s="41"/>
      <c r="F1" s="25"/>
      <c r="G1" s="1"/>
      <c r="H1" s="2"/>
    </row>
    <row r="2" spans="1:9" ht="45" customHeight="1">
      <c r="A2" s="3"/>
      <c r="B2" s="2"/>
      <c r="C2" s="2"/>
      <c r="D2" s="2"/>
      <c r="E2" s="2"/>
      <c r="F2" s="2"/>
      <c r="G2" s="1"/>
      <c r="H2" s="2"/>
    </row>
    <row r="3" spans="1:9" ht="21">
      <c r="A3" s="3" t="s">
        <v>24</v>
      </c>
      <c r="B3" s="2"/>
      <c r="C3" s="2"/>
      <c r="D3" s="2"/>
      <c r="E3" s="2"/>
      <c r="F3" s="2"/>
      <c r="G3" s="1"/>
      <c r="H3" s="7"/>
    </row>
    <row r="4" spans="1:9" ht="20.399999999999999">
      <c r="A4" s="14" t="s">
        <v>11</v>
      </c>
      <c r="B4" s="2"/>
      <c r="C4" s="2"/>
      <c r="D4" s="2"/>
      <c r="E4" s="2"/>
      <c r="F4" s="2"/>
      <c r="G4" s="2"/>
      <c r="H4" s="4"/>
    </row>
    <row r="5" spans="1:9">
      <c r="A5" s="26"/>
      <c r="B5" s="26"/>
      <c r="C5" s="26"/>
      <c r="D5" s="26"/>
      <c r="E5" s="26"/>
      <c r="F5" s="26"/>
      <c r="G5" s="26"/>
      <c r="H5" s="26"/>
    </row>
    <row r="6" spans="1:9" ht="25.5" customHeight="1">
      <c r="A6" s="42"/>
      <c r="B6" s="44" t="s">
        <v>0</v>
      </c>
      <c r="C6" s="45"/>
      <c r="D6" s="45"/>
      <c r="E6" s="45"/>
      <c r="F6" s="46"/>
      <c r="G6" s="47" t="s">
        <v>8</v>
      </c>
      <c r="H6" s="47" t="s">
        <v>9</v>
      </c>
    </row>
    <row r="7" spans="1:9" ht="110.25" customHeight="1">
      <c r="A7" s="43"/>
      <c r="B7" s="37">
        <v>1</v>
      </c>
      <c r="C7" s="37">
        <v>2</v>
      </c>
      <c r="D7" s="37">
        <v>3</v>
      </c>
      <c r="E7" s="38">
        <v>4</v>
      </c>
      <c r="F7" s="27" t="s">
        <v>7</v>
      </c>
      <c r="G7" s="48"/>
      <c r="H7" s="48"/>
    </row>
    <row r="8" spans="1:9" ht="29.25" customHeight="1">
      <c r="A8" s="28" t="s">
        <v>17</v>
      </c>
      <c r="B8" s="15"/>
      <c r="C8" s="15"/>
      <c r="D8" s="15"/>
      <c r="E8" s="15"/>
      <c r="F8" s="32" t="e">
        <f>ROUND(AVERAGE(B8:E8),1)</f>
        <v>#DIV/0!</v>
      </c>
      <c r="G8" s="15"/>
      <c r="H8" s="33" t="e">
        <f>ROUND(AVERAGE(F8:G8)*2,0.5)/2</f>
        <v>#DIV/0!</v>
      </c>
      <c r="I8" s="20"/>
    </row>
    <row r="9" spans="1:9" ht="29.25" customHeight="1">
      <c r="A9" s="28" t="s">
        <v>6</v>
      </c>
      <c r="B9" s="36"/>
      <c r="C9" s="36"/>
      <c r="D9" s="15"/>
      <c r="E9" s="15"/>
      <c r="F9" s="32" t="e">
        <f t="shared" ref="F9:F16" si="0">ROUND(AVERAGE(B9:E9),1)</f>
        <v>#DIV/0!</v>
      </c>
      <c r="G9" s="15"/>
      <c r="H9" s="33" t="e">
        <f t="shared" ref="H9:H15" si="1">ROUND(AVERAGE(F9:G9)*2,0.5)/2</f>
        <v>#DIV/0!</v>
      </c>
      <c r="I9" s="20"/>
    </row>
    <row r="10" spans="1:9" ht="29.25" customHeight="1">
      <c r="A10" s="29" t="s">
        <v>18</v>
      </c>
      <c r="B10" s="15"/>
      <c r="C10" s="15"/>
      <c r="D10" s="15"/>
      <c r="E10" s="15"/>
      <c r="F10" s="32" t="e">
        <f t="shared" si="0"/>
        <v>#DIV/0!</v>
      </c>
      <c r="G10" s="15"/>
      <c r="H10" s="33" t="e">
        <f t="shared" si="1"/>
        <v>#DIV/0!</v>
      </c>
      <c r="I10" s="18" t="e">
        <f>IF(H10&lt;4,"UG"," ")</f>
        <v>#DIV/0!</v>
      </c>
    </row>
    <row r="11" spans="1:9" ht="29.25" customHeight="1">
      <c r="A11" s="28" t="s">
        <v>14</v>
      </c>
      <c r="B11" s="15"/>
      <c r="C11" s="15"/>
      <c r="D11" s="15"/>
      <c r="E11" s="15"/>
      <c r="F11" s="32" t="e">
        <f t="shared" si="0"/>
        <v>#DIV/0!</v>
      </c>
      <c r="G11" s="15"/>
      <c r="H11" s="33" t="e">
        <f t="shared" si="1"/>
        <v>#DIV/0!</v>
      </c>
      <c r="I11" s="18" t="e">
        <f>IF(H11&lt;4,"UG"," ")</f>
        <v>#DIV/0!</v>
      </c>
    </row>
    <row r="12" spans="1:9" ht="29.25" customHeight="1">
      <c r="A12" s="29" t="s">
        <v>20</v>
      </c>
      <c r="B12" s="15"/>
      <c r="C12" s="15"/>
      <c r="D12" s="15"/>
      <c r="E12" s="15"/>
      <c r="F12" s="32" t="e">
        <f t="shared" si="0"/>
        <v>#DIV/0!</v>
      </c>
      <c r="G12" s="15"/>
      <c r="H12" s="33" t="e">
        <f t="shared" si="1"/>
        <v>#DIV/0!</v>
      </c>
      <c r="I12" s="18" t="e">
        <f>IF(H12&lt;4,"UG"," ")</f>
        <v>#DIV/0!</v>
      </c>
    </row>
    <row r="13" spans="1:9" ht="29.25" customHeight="1">
      <c r="A13" s="28" t="s">
        <v>15</v>
      </c>
      <c r="B13" s="15"/>
      <c r="C13" s="15"/>
      <c r="D13" s="15"/>
      <c r="E13" s="15"/>
      <c r="F13" s="32" t="e">
        <f t="shared" si="0"/>
        <v>#DIV/0!</v>
      </c>
      <c r="G13" s="15"/>
      <c r="H13" s="33" t="e">
        <f t="shared" si="1"/>
        <v>#DIV/0!</v>
      </c>
      <c r="I13" s="20"/>
    </row>
    <row r="14" spans="1:9" ht="29.25" customHeight="1">
      <c r="A14" s="28" t="s">
        <v>12</v>
      </c>
      <c r="B14" s="15"/>
      <c r="C14" s="15"/>
      <c r="D14" s="36"/>
      <c r="E14" s="36"/>
      <c r="F14" s="32" t="e">
        <f t="shared" si="0"/>
        <v>#DIV/0!</v>
      </c>
      <c r="G14" s="21"/>
      <c r="H14" s="33" t="e">
        <f>ROUND(F14*2,0.5)/2</f>
        <v>#DIV/0!</v>
      </c>
      <c r="I14" s="20"/>
    </row>
    <row r="15" spans="1:9" ht="29.25" customHeight="1">
      <c r="A15" s="28" t="s">
        <v>21</v>
      </c>
      <c r="B15" s="15"/>
      <c r="C15" s="15"/>
      <c r="D15" s="21"/>
      <c r="E15" s="21"/>
      <c r="F15" s="32" t="e">
        <f t="shared" si="0"/>
        <v>#DIV/0!</v>
      </c>
      <c r="G15" s="21"/>
      <c r="H15" s="33" t="e">
        <f>ROUND(F15*2,0.5)/2</f>
        <v>#DIV/0!</v>
      </c>
      <c r="I15" s="20"/>
    </row>
    <row r="16" spans="1:9" ht="29.25" customHeight="1">
      <c r="A16" s="29" t="s">
        <v>13</v>
      </c>
      <c r="B16" s="21"/>
      <c r="C16" s="21"/>
      <c r="D16" s="36"/>
      <c r="E16" s="15"/>
      <c r="F16" s="32" t="e">
        <f>ROUND(AVERAGE(D16:E16),1)</f>
        <v>#DIV/0!</v>
      </c>
      <c r="G16" s="24"/>
      <c r="H16" s="39" t="e">
        <f>ROUND(AVERAGE(F16:F17)*2,0.5)/2</f>
        <v>#DIV/0!</v>
      </c>
      <c r="I16" s="20"/>
    </row>
    <row r="17" spans="1:9" ht="30" customHeight="1">
      <c r="A17" s="30" t="s">
        <v>19</v>
      </c>
      <c r="B17" s="21"/>
      <c r="C17" s="21"/>
      <c r="D17" s="21"/>
      <c r="E17" s="15"/>
      <c r="F17" s="32">
        <f>E17</f>
        <v>0</v>
      </c>
      <c r="G17" s="24"/>
      <c r="H17" s="40"/>
      <c r="I17" s="20"/>
    </row>
    <row r="18" spans="1:9" ht="24" customHeight="1">
      <c r="A18" s="31" t="s">
        <v>1</v>
      </c>
      <c r="B18" s="8"/>
      <c r="C18" s="9"/>
      <c r="D18" s="9"/>
      <c r="E18" s="9"/>
      <c r="F18" s="22"/>
      <c r="G18" s="23"/>
      <c r="H18" s="33" t="e">
        <f>ROUND(AVERAGE(H8:H17),1)</f>
        <v>#DIV/0!</v>
      </c>
    </row>
    <row r="19" spans="1:9" ht="24.75" customHeight="1">
      <c r="B19" s="6"/>
      <c r="C19" s="6"/>
      <c r="D19" s="6"/>
      <c r="E19" s="6"/>
      <c r="F19" s="5"/>
      <c r="G19" s="5"/>
      <c r="H19" s="6"/>
    </row>
    <row r="20" spans="1:9" s="10" customFormat="1" ht="24.75" customHeight="1">
      <c r="A20" s="34" t="s">
        <v>22</v>
      </c>
      <c r="B20" s="13"/>
      <c r="C20" s="13"/>
      <c r="D20" s="13"/>
      <c r="E20" s="13"/>
      <c r="F20" s="12"/>
      <c r="G20" s="16" t="e">
        <f>H18</f>
        <v>#DIV/0!</v>
      </c>
      <c r="H20" s="35" t="e">
        <f>IF(G20&gt;3.99,"erfüllt","nicht erfüllt")</f>
        <v>#DIV/0!</v>
      </c>
      <c r="I20" s="19"/>
    </row>
    <row r="21" spans="1:9" s="10" customFormat="1" ht="24.75" customHeight="1">
      <c r="A21" s="34" t="s">
        <v>2</v>
      </c>
      <c r="B21" s="13"/>
      <c r="C21" s="13"/>
      <c r="D21" s="13"/>
      <c r="E21" s="13"/>
      <c r="F21" s="13"/>
      <c r="G21" s="17">
        <f>COUNTIF(H8:H17,"&lt;4")</f>
        <v>0</v>
      </c>
      <c r="H21" s="35" t="str">
        <f>IF(G21&gt;2,"nicht erfüllt","erfüllt")</f>
        <v>erfüllt</v>
      </c>
      <c r="I21" s="19"/>
    </row>
    <row r="22" spans="1:9" s="10" customFormat="1" ht="24.75" customHeight="1">
      <c r="A22" s="34" t="s">
        <v>23</v>
      </c>
      <c r="B22" s="13"/>
      <c r="C22" s="13"/>
      <c r="D22" s="13"/>
      <c r="E22" s="13"/>
      <c r="F22" s="13"/>
      <c r="G22" s="17" t="e">
        <f>Tabelle2!A11</f>
        <v>#DIV/0!</v>
      </c>
      <c r="H22" s="35" t="e">
        <f>IF(G22&gt;2,"nicht erfüllt","erfüllt")</f>
        <v>#DIV/0!</v>
      </c>
      <c r="I22" s="19"/>
    </row>
    <row r="23" spans="1:9" ht="22.5" customHeight="1">
      <c r="A23" s="11"/>
      <c r="B23" s="11"/>
      <c r="C23" s="11"/>
      <c r="D23" s="11"/>
      <c r="E23" s="11"/>
      <c r="F23" s="11"/>
      <c r="G23" s="11"/>
      <c r="H23" s="11"/>
    </row>
    <row r="24" spans="1:9">
      <c r="A24" s="11"/>
    </row>
  </sheetData>
  <sheetProtection algorithmName="SHA-512" hashValue="0WKxBuexrRPV4pK6STnqVeLKGcrfqcwFKYSTiCcdgMJkzrFpPiewziD5BTGMygdmbFAjxQroiOQ1fKBT1MEEIQ==" saltValue="Af4sBRvpeS5t30tpP7+vgA==" spinCount="100000" sheet="1" objects="1" scenarios="1" selectLockedCells="1"/>
  <mergeCells count="6">
    <mergeCell ref="H16:H17"/>
    <mergeCell ref="A1:E1"/>
    <mergeCell ref="A6:A7"/>
    <mergeCell ref="B6:F6"/>
    <mergeCell ref="G6:G7"/>
    <mergeCell ref="H6:H7"/>
  </mergeCells>
  <pageMargins left="0.39370078740157483" right="0.39370078740157483" top="0.59055118110236227" bottom="0.19685039370078741" header="0.19685039370078741" footer="0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6731E-1B1D-4228-BC71-425538FCDD01}">
  <dimension ref="A1:C11"/>
  <sheetViews>
    <sheetView workbookViewId="0">
      <selection activeCell="D8" sqref="D8"/>
    </sheetView>
  </sheetViews>
  <sheetFormatPr baseColWidth="10" defaultRowHeight="13.8"/>
  <cols>
    <col min="1" max="1" width="15.296875" bestFit="1" customWidth="1"/>
    <col min="3" max="3" width="25" bestFit="1" customWidth="1"/>
  </cols>
  <sheetData>
    <row r="1" spans="1:3">
      <c r="A1" t="s">
        <v>3</v>
      </c>
      <c r="B1" t="s">
        <v>4</v>
      </c>
    </row>
    <row r="2" spans="1:3">
      <c r="A2" t="e">
        <f>IF(Tabelle1!H8&gt;3.9,0,Tabelle1!H8-4)</f>
        <v>#DIV/0!</v>
      </c>
      <c r="B2" t="e">
        <f>IF(Tabelle1!H8&gt;3,0.1)</f>
        <v>#DIV/0!</v>
      </c>
      <c r="C2" t="s">
        <v>5</v>
      </c>
    </row>
    <row r="3" spans="1:3">
      <c r="A3" t="e">
        <f>IF(Tabelle1!H9&gt;3.9,0,Tabelle1!H9-4)</f>
        <v>#DIV/0!</v>
      </c>
      <c r="B3" t="e">
        <f>IF(Tabelle1!H9&gt;3,0.1)</f>
        <v>#DIV/0!</v>
      </c>
      <c r="C3" t="s">
        <v>6</v>
      </c>
    </row>
    <row r="4" spans="1:3">
      <c r="A4" t="e">
        <f>IF(Tabelle1!H10&gt;3.9,0,Tabelle1!H10-4)</f>
        <v>#DIV/0!</v>
      </c>
      <c r="B4" t="e">
        <f>IF(Tabelle1!H10&gt;3,0.1)</f>
        <v>#DIV/0!</v>
      </c>
      <c r="C4" t="s">
        <v>16</v>
      </c>
    </row>
    <row r="5" spans="1:3">
      <c r="A5" t="e">
        <f>IF(Tabelle1!H11&gt;3.9,0,Tabelle1!H11-4)</f>
        <v>#DIV/0!</v>
      </c>
      <c r="B5" t="e">
        <f>IF(Tabelle1!H11&gt;3,0.1)</f>
        <v>#DIV/0!</v>
      </c>
      <c r="C5" t="s">
        <v>14</v>
      </c>
    </row>
    <row r="6" spans="1:3">
      <c r="A6" t="e">
        <f>IF(Tabelle1!H12&gt;3.9,0,Tabelle1!H12-4)</f>
        <v>#DIV/0!</v>
      </c>
      <c r="B6" t="e">
        <f>IF(Tabelle1!H12&gt;3,0.1)</f>
        <v>#DIV/0!</v>
      </c>
      <c r="C6" t="s">
        <v>20</v>
      </c>
    </row>
    <row r="7" spans="1:3">
      <c r="A7" t="e">
        <f>IF(Tabelle1!H13&gt;3.9,0,Tabelle1!H13-4)</f>
        <v>#DIV/0!</v>
      </c>
      <c r="B7" t="e">
        <f>IF(Tabelle1!H13&gt;3,0.1)</f>
        <v>#DIV/0!</v>
      </c>
      <c r="C7" t="s">
        <v>15</v>
      </c>
    </row>
    <row r="8" spans="1:3">
      <c r="A8" t="e">
        <f>IF(Tabelle1!H14&gt;3.9,0,Tabelle1!H14-4)</f>
        <v>#DIV/0!</v>
      </c>
      <c r="B8" t="e">
        <f>IF(Tabelle1!H14&gt;3,0.1)</f>
        <v>#DIV/0!</v>
      </c>
      <c r="C8" t="s">
        <v>12</v>
      </c>
    </row>
    <row r="9" spans="1:3">
      <c r="A9" t="e">
        <f>IF(Tabelle1!H15&gt;3.9,0,Tabelle1!H15-4)</f>
        <v>#DIV/0!</v>
      </c>
      <c r="B9" t="e">
        <f>IF(Tabelle1!H15&gt;3,0.1)</f>
        <v>#DIV/0!</v>
      </c>
      <c r="C9" t="s">
        <v>21</v>
      </c>
    </row>
    <row r="11" spans="1:3">
      <c r="A11" t="e">
        <f>ABS(SUM(A2:A9))</f>
        <v>#DIV/0!</v>
      </c>
    </row>
  </sheetData>
  <sheetProtection sheet="1" objects="1" scenarios="1"/>
  <pageMargins left="0.7" right="0.7" top="0.78740157499999996" bottom="0.78740157499999996" header="0.3" footer="0.3"/>
  <pageSetup paperSize="0" orientation="portrait" horizontalDpi="0" verticalDpi="0" copies="0" r:id="rId1"/>
</worksheet>
</file>

<file path=docMetadata/LabelInfo.xml><?xml version="1.0" encoding="utf-8"?>
<clbl:labelList xmlns:clbl="http://schemas.microsoft.com/office/2020/mipLabelMetadata">
  <clbl:label id="{806a8f2b-28e4-44c4-ac01-7357a3a2b9e7}" enabled="1" method="Standard" siteId="{5daf41bd-338c-4311-b1b0-e1299889c34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>KBZ St.Gallen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 Schlachter</dc:creator>
  <cp:lastModifiedBy>Berger Cornel BZBS</cp:lastModifiedBy>
  <cp:lastPrinted>2017-11-10T13:04:49Z</cp:lastPrinted>
  <dcterms:created xsi:type="dcterms:W3CDTF">2014-08-13T13:10:12Z</dcterms:created>
  <dcterms:modified xsi:type="dcterms:W3CDTF">2026-08-17T09:37:31Z</dcterms:modified>
</cp:coreProperties>
</file>